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<sst xmlns="http://schemas.openxmlformats.org/spreadsheetml/2006/main" count="223" uniqueCount="176">
  <si>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</si>
  <si>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</si>
  <si>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</si>
  <si>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</si>
  <si>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</si>
  <si>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</si>
  <si>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</si>
  <si>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</si>
  <si>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</si>
  <si>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</si>
  <si>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</si>
  <si>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</si>
  <si>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</si>
  <si>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</si>
  <si>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</si>
  <si>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</si>
  <si>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</si>
  <si>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</si>
  <si>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</si>
  <si>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</si>
  <si>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 MANIAGO</t>
  </si>
  <si>
    <t>33085 MANIAGO (PN) VIA DANTE 48 C.F. 90013200937 C.M. PNIC82800X</t>
  </si>
  <si>
    <t>91 del 30/12/2015</t>
  </si>
  <si>
    <t>0000117 del 22/12/2015</t>
  </si>
  <si>
    <t>3/1 del 15/12/2015</t>
  </si>
  <si>
    <t>50/PA del 21/12/2015</t>
  </si>
  <si>
    <t>02 del 21/12/2015</t>
  </si>
  <si>
    <t>8715338645 del 23/12/2015</t>
  </si>
  <si>
    <t>2/333 del 31/12/2015</t>
  </si>
  <si>
    <t>15071 del 31/05/2015</t>
  </si>
  <si>
    <t>20076 del 31/12/2015</t>
  </si>
  <si>
    <t>EIMM000004 del 22/01/2016</t>
  </si>
  <si>
    <t>19/V6 del 31/12/2015</t>
  </si>
  <si>
    <t>AG201595 del 27/10/2015</t>
  </si>
  <si>
    <t>DF2015941 del 15/10/2015</t>
  </si>
  <si>
    <t>DF2015962 del 22/10/2015</t>
  </si>
  <si>
    <t>DF20151008 del 30/10/2015</t>
  </si>
  <si>
    <t>DF2015910 del 15/10/2015</t>
  </si>
  <si>
    <t>DF2015862 del 12/10/2015</t>
  </si>
  <si>
    <t>DH201543 del 27/10/2015</t>
  </si>
  <si>
    <t>DF20151073 del 16/11/2015</t>
  </si>
  <si>
    <t>DF20151099 del 17/11/2015</t>
  </si>
  <si>
    <t>DF20151117 del 23/11/2015</t>
  </si>
  <si>
    <t>DF20151153 del 09/12/2015</t>
  </si>
  <si>
    <t>DF201610 del 18/01/2016</t>
  </si>
  <si>
    <t>DH20168 del 26/01/2016</t>
  </si>
  <si>
    <t>8716018534 del 02/02/2016</t>
  </si>
  <si>
    <t>EIMM000007 del 08/02/2016</t>
  </si>
  <si>
    <t>2016000750 del 03/02/2016</t>
  </si>
  <si>
    <t>0000019 del 29/02/2016</t>
  </si>
  <si>
    <t>19/2016 del 29/02/2016</t>
  </si>
  <si>
    <t>20164G00751 del 29/02/2016</t>
  </si>
  <si>
    <t>16007 del 31/01/2016</t>
  </si>
  <si>
    <t>2016002096 del 04/03/2016</t>
  </si>
  <si>
    <t>2016002095 del 04/03/2016</t>
  </si>
  <si>
    <t>01-Fa del 17/03/2016</t>
  </si>
  <si>
    <t>163 del 31/03/2016</t>
  </si>
  <si>
    <t>V3-6112 del 18/03/2016</t>
  </si>
  <si>
    <t>V3-6111 del 18/03/2016</t>
  </si>
  <si>
    <t>V3-6113 del 18/03/2016</t>
  </si>
  <si>
    <t>V3-6110 del 18/03/2016</t>
  </si>
  <si>
    <t>8716052720 del 04/03/2016</t>
  </si>
  <si>
    <t>8716077819 del 31/03/2016</t>
  </si>
  <si>
    <t>21 del 18/03/2016</t>
  </si>
  <si>
    <t>22 del 18/03/2016</t>
  </si>
  <si>
    <t>429 del 31/03/2016</t>
  </si>
  <si>
    <t>14 del 31/03/2016</t>
  </si>
  <si>
    <t>1301 del 01/04/2016</t>
  </si>
  <si>
    <t>1650074 del 31/03/2016</t>
  </si>
  <si>
    <t>1650070 del 31/03/2016</t>
  </si>
  <si>
    <t>1650073 del 31/03/2016</t>
  </si>
  <si>
    <t>1650067 del 31/03/2016</t>
  </si>
  <si>
    <t>1650066 del 31/03/2016</t>
  </si>
  <si>
    <t>1650068 del 31/03/2016</t>
  </si>
  <si>
    <t>1650072 del 31/03/2016</t>
  </si>
  <si>
    <t>1650069 del 31/03/2016</t>
  </si>
  <si>
    <t>1650071 del 31/03/2016</t>
  </si>
  <si>
    <t>M52016108 del 05/04/2016</t>
  </si>
  <si>
    <t>32/X del 31/03/2016</t>
  </si>
  <si>
    <t>20164G01355 del 30/03/2016</t>
  </si>
  <si>
    <t>20164E10639 del 31/03/2016</t>
  </si>
  <si>
    <t>V3-6934 del 30/03/2016</t>
  </si>
  <si>
    <t>6/2016 del 29/03/2016</t>
  </si>
  <si>
    <t>V3-7531 del 05/04/2016</t>
  </si>
  <si>
    <t>42/2016 del 31/03/2016</t>
  </si>
  <si>
    <t>16-103-72 del 31/03/2016</t>
  </si>
  <si>
    <t>16-103-73 del 31/03/2016</t>
  </si>
  <si>
    <t>16-103-69 del 31/03/2016</t>
  </si>
  <si>
    <t>16-103-71 del 31/03/2016</t>
  </si>
  <si>
    <t>16-103-70 del 31/03/2016</t>
  </si>
  <si>
    <t>16-103-68 del 31/03/2016</t>
  </si>
  <si>
    <t>20016 del 31/03/2016</t>
  </si>
  <si>
    <t>V3-7766 del 07/04/2016</t>
  </si>
  <si>
    <t>1E del 14/04/2016</t>
  </si>
  <si>
    <t>000001 del 12/04/2016</t>
  </si>
  <si>
    <t>33 del 14/04/2016</t>
  </si>
  <si>
    <t>34 del 14/04/2016</t>
  </si>
  <si>
    <t>FATTPA 1_16 del 18/04/2016</t>
  </si>
  <si>
    <t>2018E del 15/04/2016</t>
  </si>
  <si>
    <t>20022 del 31/03/2016</t>
  </si>
  <si>
    <t>EIMM000012 del 19/04/2016</t>
  </si>
  <si>
    <t>EIMM000013 del 27/04/2016</t>
  </si>
  <si>
    <t>M52016124 del 22/04/2016</t>
  </si>
  <si>
    <t>8716112992 del 29/04/2016</t>
  </si>
  <si>
    <t>4/8 del 18/05/2016</t>
  </si>
  <si>
    <t>4300030 del 12/05/2016</t>
  </si>
  <si>
    <t>20164E16115 del 04/05/2016</t>
  </si>
  <si>
    <t>62/2016 del 30/04/2016</t>
  </si>
  <si>
    <t>0000059 del 02/05/2016</t>
  </si>
  <si>
    <t>0000073 del 05/05/2016</t>
  </si>
  <si>
    <t>02 2016 del 05/05/2016</t>
  </si>
  <si>
    <t>0000058/05 del 27/04/2016</t>
  </si>
  <si>
    <t>4/9 del 20/05/2016</t>
  </si>
  <si>
    <t>F00170 del 24/05/2016</t>
  </si>
  <si>
    <t>F00171 del 24/05/2016</t>
  </si>
  <si>
    <t>16030 del 30/04/2016</t>
  </si>
  <si>
    <t>FATTPA 2_16 del 14/04/2016</t>
  </si>
  <si>
    <t>148/EL del 30/03/2016</t>
  </si>
  <si>
    <t>16048 del 30/04/2016</t>
  </si>
  <si>
    <t>16047 del 30/04/2016</t>
  </si>
  <si>
    <t>20164E18101 del 17/05/2016</t>
  </si>
  <si>
    <t>33/PA del 31/05/2016</t>
  </si>
  <si>
    <t>34/PA del 31/05/2016</t>
  </si>
  <si>
    <t>32/PA del 31/05/2016</t>
  </si>
  <si>
    <t>54 del 01/06/2016</t>
  </si>
  <si>
    <t>8716143374 del 07/06/2016</t>
  </si>
  <si>
    <t>1650125 del 31/05/2016</t>
  </si>
  <si>
    <t>1650128 del 31/05/2016</t>
  </si>
  <si>
    <t>1650127 del 31/05/2016</t>
  </si>
  <si>
    <t>1650126 del 31/05/2016</t>
  </si>
  <si>
    <t>84/2016 del 31/05/2016</t>
  </si>
  <si>
    <t>4/10 del 17/06/2016</t>
  </si>
  <si>
    <t>02-Fa del 18/06/2016</t>
  </si>
  <si>
    <t>292 del 09/06/2016</t>
  </si>
  <si>
    <t>0000059/05 del 27/04/2016</t>
  </si>
  <si>
    <t>1/FE del 16/06/2016</t>
  </si>
  <si>
    <t>02 del 19/06/2016</t>
  </si>
  <si>
    <t>1/PA del 22/06/2016</t>
  </si>
  <si>
    <t>000001-2016-1 del 25/05/2016</t>
  </si>
  <si>
    <t>16078 del 31/05/2016</t>
  </si>
  <si>
    <t>16079 del 31/05/2016</t>
  </si>
  <si>
    <t>00002/01 del 07/07/2016</t>
  </si>
  <si>
    <t>20034 del 30/06/2016</t>
  </si>
  <si>
    <t>4300047 del 05/07/2016</t>
  </si>
  <si>
    <t>96/2016 del 30/06/2016</t>
  </si>
  <si>
    <t>8716177974 del 06/07/2016</t>
  </si>
  <si>
    <t>8716201781 del 28/07/2016</t>
  </si>
  <si>
    <t>8716228023 del 01/09/2016</t>
  </si>
  <si>
    <t>1650172 del 31/07/2016</t>
  </si>
  <si>
    <t>1650152 del 30/06/2016</t>
  </si>
  <si>
    <t>50/PA del 31/08/2016</t>
  </si>
  <si>
    <t>DF2016418 del 24/08/2016</t>
  </si>
  <si>
    <t>DF2016471 del 30/08/2016</t>
  </si>
  <si>
    <t>6 del 14/07/2016</t>
  </si>
  <si>
    <t>03-Fa del 30/07/2016</t>
  </si>
  <si>
    <t>159 del 06/09/2016</t>
  </si>
  <si>
    <t>DF2016589 del 14/09/2016</t>
  </si>
  <si>
    <t>DF2016832 del 19/09/2016</t>
  </si>
  <si>
    <t>DF20161031 del 29/09/2016</t>
  </si>
  <si>
    <t>DF2016686 del 15/09/2016</t>
  </si>
  <si>
    <t>20164E23085 del 24/06/2016</t>
  </si>
  <si>
    <t>892/PA del 04/10/2016</t>
  </si>
  <si>
    <t>41766 del 30/09/2016</t>
  </si>
  <si>
    <t>252/009 del 16/09/2016</t>
  </si>
  <si>
    <t>20164G03008 del 22/09/2016</t>
  </si>
  <si>
    <t>20164E29249 del 12/09/2016</t>
  </si>
  <si>
    <t>8716265443 del 27/09/2016</t>
  </si>
  <si>
    <t>8716266310 del 27/09/2016</t>
  </si>
  <si>
    <t>100151/16 del 15/09/2016</t>
  </si>
  <si>
    <t>51-16EL del 31/08/2016</t>
  </si>
  <si>
    <t>52-16EL del 31/08/2016</t>
  </si>
  <si>
    <t>3 del 24/10/2016</t>
  </si>
  <si>
    <t>1012 FP del 24/10/2016</t>
  </si>
  <si>
    <t>1374 PA del 30/09/2016</t>
  </si>
  <si>
    <t>20056 del 30/09/2016</t>
  </si>
  <si>
    <t>EIMM000046 del 11/10/2016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</si>
</sst>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177</v>
      </c>
      <c r="B10" s="37"/>
      <c r="C10" s="50">
        <f>SUM(C16:D19)</f>
        <v>113341.59</v>
      </c>
      <c r="D10" s="37"/>
      <c r="E10" s="38">
        <f>('Trimestre 1'!H1+'Trimestre 2'!H1+'Trimestre 3'!H1+'Trimestre 4'!H1)/C10</f>
        <v>-15.751671826731918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34</v>
      </c>
      <c r="C16" s="51">
        <f>'Trimestre 1'!B1</f>
        <v>13403.14</v>
      </c>
      <c r="D16" s="52"/>
      <c r="E16" s="51">
        <f>'Trimestre 1'!G1</f>
        <v>-22.12547358305591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96</v>
      </c>
      <c r="C17" s="51">
        <f>'Trimestre 2'!B1</f>
        <v>73875.26999999999</v>
      </c>
      <c r="D17" s="52"/>
      <c r="E17" s="51">
        <f>'Trimestre 2'!G1</f>
        <v>-12.706167300640663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18</v>
      </c>
      <c r="C18" s="51">
        <f>'Trimestre 3'!B1</f>
        <v>10829.27</v>
      </c>
      <c r="D18" s="52"/>
      <c r="E18" s="51">
        <f>'Trimestre 3'!G1</f>
        <v>-23.69034200827941</v>
      </c>
      <c r="F18" s="53"/>
    </row>
    <row r="19" spans="1:6" ht="21.75" customHeight="1" thickBot="1">
      <c r="A19" s="24" t="s">
        <v>18</v>
      </c>
      <c r="B19" s="25">
        <f>'Trimestre 4'!C1</f>
        <v>29</v>
      </c>
      <c r="C19" s="47">
        <f>'Trimestre 4'!B1</f>
        <v>15233.910000000003</v>
      </c>
      <c r="D19" s="49"/>
      <c r="E19" s="47">
        <f>'Trimestre 4'!G1</f>
        <v>-19.26938389422019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13403.14</v>
      </c>
      <c r="C1">
        <f>COUNTA(A4:A203)</f>
        <v>34</v>
      </c>
      <c r="G1" s="20">
        <f>IF(B1&lt;&gt;0,H1/B1,0)</f>
        <v>-22.12547358305591</v>
      </c>
      <c r="H1" s="19">
        <f>SUM(H4:H195)</f>
        <v>-296550.82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1559.2</v>
      </c>
      <c r="C4" s="17">
        <v>42398</v>
      </c>
      <c r="D4" s="17">
        <v>42382</v>
      </c>
      <c r="E4" s="17"/>
      <c r="F4" s="17"/>
      <c r="G4" s="1">
        <f>D4-C4-(F4-E4)</f>
        <v>-16</v>
      </c>
      <c r="H4" s="16">
        <f>B4*G4</f>
        <v>-24947.2</v>
      </c>
    </row>
    <row r="5" spans="1:8" ht="15">
      <c r="A5" s="28" t="s">
        <v>23</v>
      </c>
      <c r="B5" s="16">
        <v>70</v>
      </c>
      <c r="C5" s="17">
        <v>42391</v>
      </c>
      <c r="D5" s="17">
        <v>42382</v>
      </c>
      <c r="E5" s="17"/>
      <c r="F5" s="17"/>
      <c r="G5" s="1">
        <f aca="true" t="shared" si="0" ref="G5:G68">D5-C5-(F5-E5)</f>
        <v>-9</v>
      </c>
      <c r="H5" s="16">
        <f aca="true" t="shared" si="1" ref="H5:H68">B5*G5</f>
        <v>-630</v>
      </c>
    </row>
    <row r="6" spans="1:8" ht="15">
      <c r="A6" s="28" t="s">
        <v>24</v>
      </c>
      <c r="B6" s="16">
        <v>149</v>
      </c>
      <c r="C6" s="17">
        <v>42398</v>
      </c>
      <c r="D6" s="17">
        <v>42382</v>
      </c>
      <c r="E6" s="17"/>
      <c r="F6" s="17"/>
      <c r="G6" s="1">
        <f t="shared" si="0"/>
        <v>-16</v>
      </c>
      <c r="H6" s="16">
        <f t="shared" si="1"/>
        <v>-2384</v>
      </c>
    </row>
    <row r="7" spans="1:8" ht="15">
      <c r="A7" s="28" t="s">
        <v>25</v>
      </c>
      <c r="B7" s="16">
        <v>1580</v>
      </c>
      <c r="C7" s="17">
        <v>42398</v>
      </c>
      <c r="D7" s="17">
        <v>42382</v>
      </c>
      <c r="E7" s="17"/>
      <c r="F7" s="17"/>
      <c r="G7" s="1">
        <f t="shared" si="0"/>
        <v>-16</v>
      </c>
      <c r="H7" s="16">
        <f t="shared" si="1"/>
        <v>-25280</v>
      </c>
    </row>
    <row r="8" spans="1:8" ht="15">
      <c r="A8" s="28" t="s">
        <v>26</v>
      </c>
      <c r="B8" s="16">
        <v>212</v>
      </c>
      <c r="C8" s="17">
        <v>42391</v>
      </c>
      <c r="D8" s="17">
        <v>42382</v>
      </c>
      <c r="E8" s="17"/>
      <c r="F8" s="17"/>
      <c r="G8" s="1">
        <f t="shared" si="0"/>
        <v>-9</v>
      </c>
      <c r="H8" s="16">
        <f t="shared" si="1"/>
        <v>-1908</v>
      </c>
    </row>
    <row r="9" spans="1:8" ht="15">
      <c r="A9" s="28" t="s">
        <v>27</v>
      </c>
      <c r="B9" s="16">
        <v>123.35</v>
      </c>
      <c r="C9" s="17">
        <v>42398</v>
      </c>
      <c r="D9" s="17">
        <v>42382</v>
      </c>
      <c r="E9" s="17"/>
      <c r="F9" s="17"/>
      <c r="G9" s="1">
        <f t="shared" si="0"/>
        <v>-16</v>
      </c>
      <c r="H9" s="16">
        <f t="shared" si="1"/>
        <v>-1973.6</v>
      </c>
    </row>
    <row r="10" spans="1:8" ht="15">
      <c r="A10" s="28" t="s">
        <v>28</v>
      </c>
      <c r="B10" s="16">
        <v>290</v>
      </c>
      <c r="C10" s="17">
        <v>42407</v>
      </c>
      <c r="D10" s="17">
        <v>42382</v>
      </c>
      <c r="E10" s="17"/>
      <c r="F10" s="17"/>
      <c r="G10" s="1">
        <f t="shared" si="0"/>
        <v>-25</v>
      </c>
      <c r="H10" s="16">
        <f t="shared" si="1"/>
        <v>-7250</v>
      </c>
    </row>
    <row r="11" spans="1:8" ht="15">
      <c r="A11" s="28" t="s">
        <v>29</v>
      </c>
      <c r="B11" s="16">
        <v>98.84</v>
      </c>
      <c r="C11" s="17">
        <v>42412</v>
      </c>
      <c r="D11" s="17">
        <v>42382</v>
      </c>
      <c r="E11" s="17"/>
      <c r="F11" s="17"/>
      <c r="G11" s="1">
        <f t="shared" si="0"/>
        <v>-30</v>
      </c>
      <c r="H11" s="16">
        <f t="shared" si="1"/>
        <v>-2965.2000000000003</v>
      </c>
    </row>
    <row r="12" spans="1:8" ht="15">
      <c r="A12" s="28" t="s">
        <v>30</v>
      </c>
      <c r="B12" s="16">
        <v>1078.6</v>
      </c>
      <c r="C12" s="17">
        <v>42414</v>
      </c>
      <c r="D12" s="17">
        <v>42398</v>
      </c>
      <c r="E12" s="17"/>
      <c r="F12" s="17"/>
      <c r="G12" s="1">
        <f t="shared" si="0"/>
        <v>-16</v>
      </c>
      <c r="H12" s="16">
        <f t="shared" si="1"/>
        <v>-17257.6</v>
      </c>
    </row>
    <row r="13" spans="1:8" ht="15">
      <c r="A13" s="28" t="s">
        <v>31</v>
      </c>
      <c r="B13" s="16">
        <v>238.9</v>
      </c>
      <c r="C13" s="17">
        <v>42428</v>
      </c>
      <c r="D13" s="17">
        <v>42398</v>
      </c>
      <c r="E13" s="17"/>
      <c r="F13" s="17"/>
      <c r="G13" s="1">
        <f t="shared" si="0"/>
        <v>-30</v>
      </c>
      <c r="H13" s="16">
        <f t="shared" si="1"/>
        <v>-7167</v>
      </c>
    </row>
    <row r="14" spans="1:8" ht="15">
      <c r="A14" s="28" t="s">
        <v>32</v>
      </c>
      <c r="B14" s="16">
        <v>92.1</v>
      </c>
      <c r="C14" s="17">
        <v>42428</v>
      </c>
      <c r="D14" s="17">
        <v>42398</v>
      </c>
      <c r="E14" s="17"/>
      <c r="F14" s="17"/>
      <c r="G14" s="1">
        <f t="shared" si="0"/>
        <v>-30</v>
      </c>
      <c r="H14" s="16">
        <f t="shared" si="1"/>
        <v>-2763</v>
      </c>
    </row>
    <row r="15" spans="1:8" ht="15">
      <c r="A15" s="28" t="s">
        <v>33</v>
      </c>
      <c r="B15" s="16">
        <v>-949.21</v>
      </c>
      <c r="C15" s="17">
        <v>42336</v>
      </c>
      <c r="D15" s="17">
        <v>42398</v>
      </c>
      <c r="E15" s="17"/>
      <c r="F15" s="17"/>
      <c r="G15" s="1">
        <f t="shared" si="0"/>
        <v>62</v>
      </c>
      <c r="H15" s="16">
        <f t="shared" si="1"/>
        <v>-58851.020000000004</v>
      </c>
    </row>
    <row r="16" spans="1:8" ht="15">
      <c r="A16" s="28" t="s">
        <v>34</v>
      </c>
      <c r="B16" s="16">
        <v>0</v>
      </c>
      <c r="C16" s="17">
        <v>42336</v>
      </c>
      <c r="D16" s="17">
        <v>42398</v>
      </c>
      <c r="E16" s="17"/>
      <c r="F16" s="17"/>
      <c r="G16" s="1">
        <f t="shared" si="0"/>
        <v>62</v>
      </c>
      <c r="H16" s="16">
        <f t="shared" si="1"/>
        <v>0</v>
      </c>
    </row>
    <row r="17" spans="1:8" ht="15">
      <c r="A17" s="28" t="s">
        <v>35</v>
      </c>
      <c r="B17" s="16">
        <v>8.42</v>
      </c>
      <c r="C17" s="17">
        <v>42336</v>
      </c>
      <c r="D17" s="17">
        <v>42398</v>
      </c>
      <c r="E17" s="17"/>
      <c r="F17" s="17"/>
      <c r="G17" s="1">
        <f t="shared" si="0"/>
        <v>62</v>
      </c>
      <c r="H17" s="16">
        <f t="shared" si="1"/>
        <v>522.04</v>
      </c>
    </row>
    <row r="18" spans="1:8" ht="15">
      <c r="A18" s="28" t="s">
        <v>36</v>
      </c>
      <c r="B18" s="16">
        <v>211.68</v>
      </c>
      <c r="C18" s="17">
        <v>42341</v>
      </c>
      <c r="D18" s="17">
        <v>42398</v>
      </c>
      <c r="E18" s="17"/>
      <c r="F18" s="17"/>
      <c r="G18" s="1">
        <f t="shared" si="0"/>
        <v>57</v>
      </c>
      <c r="H18" s="16">
        <f t="shared" si="1"/>
        <v>12065.76</v>
      </c>
    </row>
    <row r="19" spans="1:8" ht="15">
      <c r="A19" s="28" t="s">
        <v>37</v>
      </c>
      <c r="B19" s="16">
        <v>0</v>
      </c>
      <c r="C19" s="17">
        <v>42327</v>
      </c>
      <c r="D19" s="17">
        <v>42398</v>
      </c>
      <c r="E19" s="17"/>
      <c r="F19" s="17"/>
      <c r="G19" s="1">
        <f t="shared" si="0"/>
        <v>71</v>
      </c>
      <c r="H19" s="16">
        <f t="shared" si="1"/>
        <v>0</v>
      </c>
    </row>
    <row r="20" spans="1:8" ht="15">
      <c r="A20" s="28" t="s">
        <v>38</v>
      </c>
      <c r="B20" s="16">
        <v>20.33</v>
      </c>
      <c r="C20" s="17">
        <v>42322</v>
      </c>
      <c r="D20" s="17">
        <v>42398</v>
      </c>
      <c r="E20" s="17"/>
      <c r="F20" s="17"/>
      <c r="G20" s="1">
        <f t="shared" si="0"/>
        <v>76</v>
      </c>
      <c r="H20" s="16">
        <f t="shared" si="1"/>
        <v>1545.08</v>
      </c>
    </row>
    <row r="21" spans="1:8" ht="15">
      <c r="A21" s="28" t="s">
        <v>39</v>
      </c>
      <c r="B21" s="16">
        <v>25.03</v>
      </c>
      <c r="C21" s="17">
        <v>42336</v>
      </c>
      <c r="D21" s="17">
        <v>42398</v>
      </c>
      <c r="E21" s="17"/>
      <c r="F21" s="17"/>
      <c r="G21" s="1">
        <f t="shared" si="0"/>
        <v>62</v>
      </c>
      <c r="H21" s="16">
        <f t="shared" si="1"/>
        <v>1551.8600000000001</v>
      </c>
    </row>
    <row r="22" spans="1:8" ht="15">
      <c r="A22" s="28" t="s">
        <v>40</v>
      </c>
      <c r="B22" s="16">
        <v>254.18</v>
      </c>
      <c r="C22" s="17">
        <v>42359</v>
      </c>
      <c r="D22" s="17">
        <v>42398</v>
      </c>
      <c r="E22" s="17"/>
      <c r="F22" s="17"/>
      <c r="G22" s="1">
        <f t="shared" si="0"/>
        <v>39</v>
      </c>
      <c r="H22" s="16">
        <f t="shared" si="1"/>
        <v>9913.02</v>
      </c>
    </row>
    <row r="23" spans="1:8" ht="15">
      <c r="A23" s="28" t="s">
        <v>41</v>
      </c>
      <c r="B23" s="16">
        <v>324.74</v>
      </c>
      <c r="C23" s="17">
        <v>42359</v>
      </c>
      <c r="D23" s="17">
        <v>42398</v>
      </c>
      <c r="E23" s="17"/>
      <c r="F23" s="17"/>
      <c r="G23" s="1">
        <f t="shared" si="0"/>
        <v>39</v>
      </c>
      <c r="H23" s="16">
        <f t="shared" si="1"/>
        <v>12664.86</v>
      </c>
    </row>
    <row r="24" spans="1:8" ht="15">
      <c r="A24" s="28" t="s">
        <v>42</v>
      </c>
      <c r="B24" s="16">
        <v>23.52</v>
      </c>
      <c r="C24" s="17">
        <v>42368</v>
      </c>
      <c r="D24" s="17">
        <v>42398</v>
      </c>
      <c r="E24" s="17"/>
      <c r="F24" s="17"/>
      <c r="G24" s="1">
        <f t="shared" si="0"/>
        <v>30</v>
      </c>
      <c r="H24" s="16">
        <f t="shared" si="1"/>
        <v>705.6</v>
      </c>
    </row>
    <row r="25" spans="1:8" ht="15">
      <c r="A25" s="28" t="s">
        <v>43</v>
      </c>
      <c r="B25" s="16">
        <v>20.33</v>
      </c>
      <c r="C25" s="17">
        <v>42386</v>
      </c>
      <c r="D25" s="17">
        <v>42398</v>
      </c>
      <c r="E25" s="17"/>
      <c r="F25" s="17"/>
      <c r="G25" s="1">
        <f t="shared" si="0"/>
        <v>12</v>
      </c>
      <c r="H25" s="16">
        <f t="shared" si="1"/>
        <v>243.95999999999998</v>
      </c>
    </row>
    <row r="26" spans="1:8" ht="15">
      <c r="A26" s="28" t="s">
        <v>44</v>
      </c>
      <c r="B26" s="16">
        <v>20.33</v>
      </c>
      <c r="C26" s="17">
        <v>42428</v>
      </c>
      <c r="D26" s="17">
        <v>42398</v>
      </c>
      <c r="E26" s="17"/>
      <c r="F26" s="17"/>
      <c r="G26" s="1">
        <f t="shared" si="0"/>
        <v>-30</v>
      </c>
      <c r="H26" s="16">
        <f t="shared" si="1"/>
        <v>-609.9</v>
      </c>
    </row>
    <row r="27" spans="1:8" ht="15">
      <c r="A27" s="28" t="s">
        <v>45</v>
      </c>
      <c r="B27" s="16">
        <v>60.98</v>
      </c>
      <c r="C27" s="17">
        <v>42439</v>
      </c>
      <c r="D27" s="17">
        <v>42398</v>
      </c>
      <c r="E27" s="17"/>
      <c r="F27" s="17"/>
      <c r="G27" s="1">
        <f t="shared" si="0"/>
        <v>-41</v>
      </c>
      <c r="H27" s="16">
        <f t="shared" si="1"/>
        <v>-2500.18</v>
      </c>
    </row>
    <row r="28" spans="1:8" ht="15">
      <c r="A28" s="28" t="s">
        <v>46</v>
      </c>
      <c r="B28" s="16">
        <v>107.5</v>
      </c>
      <c r="C28" s="17">
        <v>42439</v>
      </c>
      <c r="D28" s="17">
        <v>42417</v>
      </c>
      <c r="E28" s="17"/>
      <c r="F28" s="17"/>
      <c r="G28" s="1">
        <f t="shared" si="0"/>
        <v>-22</v>
      </c>
      <c r="H28" s="16">
        <f t="shared" si="1"/>
        <v>-2365</v>
      </c>
    </row>
    <row r="29" spans="1:8" ht="15">
      <c r="A29" s="28" t="s">
        <v>47</v>
      </c>
      <c r="B29" s="16">
        <v>184</v>
      </c>
      <c r="C29" s="17">
        <v>42442</v>
      </c>
      <c r="D29" s="17">
        <v>42417</v>
      </c>
      <c r="E29" s="17"/>
      <c r="F29" s="17"/>
      <c r="G29" s="1">
        <f t="shared" si="0"/>
        <v>-25</v>
      </c>
      <c r="H29" s="16">
        <f t="shared" si="1"/>
        <v>-4600</v>
      </c>
    </row>
    <row r="30" spans="1:8" ht="15">
      <c r="A30" s="28" t="s">
        <v>38</v>
      </c>
      <c r="B30" s="16">
        <v>60.98</v>
      </c>
      <c r="C30" s="17">
        <v>42322</v>
      </c>
      <c r="D30" s="17">
        <v>42417</v>
      </c>
      <c r="E30" s="17"/>
      <c r="F30" s="17"/>
      <c r="G30" s="1">
        <f t="shared" si="0"/>
        <v>95</v>
      </c>
      <c r="H30" s="16">
        <f t="shared" si="1"/>
        <v>5793.099999999999</v>
      </c>
    </row>
    <row r="31" spans="1:8" ht="15">
      <c r="A31" s="28" t="s">
        <v>48</v>
      </c>
      <c r="B31" s="16">
        <v>5540</v>
      </c>
      <c r="C31" s="17">
        <v>42439</v>
      </c>
      <c r="D31" s="17">
        <v>42417</v>
      </c>
      <c r="E31" s="17"/>
      <c r="F31" s="17"/>
      <c r="G31" s="1">
        <f t="shared" si="0"/>
        <v>-22</v>
      </c>
      <c r="H31" s="16">
        <f t="shared" si="1"/>
        <v>-121880</v>
      </c>
    </row>
    <row r="32" spans="1:8" ht="15">
      <c r="A32" s="28" t="s">
        <v>49</v>
      </c>
      <c r="B32" s="16">
        <v>80</v>
      </c>
      <c r="C32" s="17">
        <v>42463</v>
      </c>
      <c r="D32" s="17">
        <v>42447</v>
      </c>
      <c r="E32" s="17"/>
      <c r="F32" s="17"/>
      <c r="G32" s="1">
        <f t="shared" si="0"/>
        <v>-16</v>
      </c>
      <c r="H32" s="16">
        <f t="shared" si="1"/>
        <v>-1280</v>
      </c>
    </row>
    <row r="33" spans="1:8" ht="15">
      <c r="A33" s="28" t="s">
        <v>50</v>
      </c>
      <c r="B33" s="16">
        <v>1033.64</v>
      </c>
      <c r="C33" s="17">
        <v>42477</v>
      </c>
      <c r="D33" s="17">
        <v>42447</v>
      </c>
      <c r="E33" s="17"/>
      <c r="F33" s="17"/>
      <c r="G33" s="1">
        <f t="shared" si="0"/>
        <v>-30</v>
      </c>
      <c r="H33" s="16">
        <f t="shared" si="1"/>
        <v>-31009.200000000004</v>
      </c>
    </row>
    <row r="34" spans="1:8" ht="15">
      <c r="A34" s="28" t="s">
        <v>51</v>
      </c>
      <c r="B34" s="16">
        <v>160</v>
      </c>
      <c r="C34" s="17">
        <v>42475</v>
      </c>
      <c r="D34" s="17">
        <v>42447</v>
      </c>
      <c r="E34" s="17"/>
      <c r="F34" s="17"/>
      <c r="G34" s="1">
        <f t="shared" si="0"/>
        <v>-28</v>
      </c>
      <c r="H34" s="16">
        <f t="shared" si="1"/>
        <v>-4480</v>
      </c>
    </row>
    <row r="35" spans="1:8" ht="15">
      <c r="A35" s="28" t="s">
        <v>52</v>
      </c>
      <c r="B35" s="16">
        <v>69.7</v>
      </c>
      <c r="C35" s="17">
        <v>42463</v>
      </c>
      <c r="D35" s="17">
        <v>42447</v>
      </c>
      <c r="E35" s="17"/>
      <c r="F35" s="17"/>
      <c r="G35" s="1">
        <f t="shared" si="0"/>
        <v>-16</v>
      </c>
      <c r="H35" s="16">
        <f t="shared" si="1"/>
        <v>-1115.2</v>
      </c>
    </row>
    <row r="36" spans="1:8" ht="15">
      <c r="A36" s="28" t="s">
        <v>53</v>
      </c>
      <c r="B36" s="16">
        <v>145</v>
      </c>
      <c r="C36" s="17">
        <v>42475</v>
      </c>
      <c r="D36" s="17">
        <v>42447</v>
      </c>
      <c r="E36" s="17"/>
      <c r="F36" s="17"/>
      <c r="G36" s="1">
        <f t="shared" si="0"/>
        <v>-28</v>
      </c>
      <c r="H36" s="16">
        <f t="shared" si="1"/>
        <v>-4060</v>
      </c>
    </row>
    <row r="37" spans="1:8" ht="15">
      <c r="A37" s="28" t="s">
        <v>54</v>
      </c>
      <c r="B37" s="16">
        <v>510</v>
      </c>
      <c r="C37" s="17">
        <v>42475</v>
      </c>
      <c r="D37" s="17">
        <v>42447</v>
      </c>
      <c r="E37" s="17"/>
      <c r="F37" s="17"/>
      <c r="G37" s="1">
        <f t="shared" si="0"/>
        <v>-28</v>
      </c>
      <c r="H37" s="16">
        <f t="shared" si="1"/>
        <v>-14280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73875.26999999999</v>
      </c>
      <c r="C1">
        <f>COUNTA(A4:A203)</f>
        <v>96</v>
      </c>
      <c r="G1" s="20">
        <f>IF(B1&lt;&gt;0,H1/B1,0)</f>
        <v>-12.706167300640663</v>
      </c>
      <c r="H1" s="19">
        <f>SUM(H4:H195)</f>
        <v>-938671.54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55</v>
      </c>
      <c r="B4" s="16">
        <v>61.48</v>
      </c>
      <c r="C4" s="17">
        <v>42482</v>
      </c>
      <c r="D4" s="17">
        <v>42468</v>
      </c>
      <c r="E4" s="17"/>
      <c r="F4" s="17"/>
      <c r="G4" s="1">
        <f>D4-C4-(F4-E4)</f>
        <v>-14</v>
      </c>
      <c r="H4" s="16">
        <f>B4*G4</f>
        <v>-860.7199999999999</v>
      </c>
    </row>
    <row r="5" spans="1:8" ht="15">
      <c r="A5" s="28" t="s">
        <v>56</v>
      </c>
      <c r="B5" s="16">
        <v>488.88</v>
      </c>
      <c r="C5" s="17">
        <v>42496</v>
      </c>
      <c r="D5" s="17">
        <v>42468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-13688.64</v>
      </c>
    </row>
    <row r="6" spans="1:8" ht="15">
      <c r="A6" s="28" t="s">
        <v>57</v>
      </c>
      <c r="B6" s="16">
        <v>562.39</v>
      </c>
      <c r="C6" s="17">
        <v>42494</v>
      </c>
      <c r="D6" s="17">
        <v>42468</v>
      </c>
      <c r="E6" s="17"/>
      <c r="F6" s="17"/>
      <c r="G6" s="1">
        <f t="shared" si="0"/>
        <v>-26</v>
      </c>
      <c r="H6" s="16">
        <f t="shared" si="1"/>
        <v>-14622.14</v>
      </c>
    </row>
    <row r="7" spans="1:8" ht="15">
      <c r="A7" s="28" t="s">
        <v>58</v>
      </c>
      <c r="B7" s="16">
        <v>139.79</v>
      </c>
      <c r="C7" s="17">
        <v>42494</v>
      </c>
      <c r="D7" s="17">
        <v>42468</v>
      </c>
      <c r="E7" s="17"/>
      <c r="F7" s="17"/>
      <c r="G7" s="1">
        <f t="shared" si="0"/>
        <v>-26</v>
      </c>
      <c r="H7" s="16">
        <f t="shared" si="1"/>
        <v>-3634.54</v>
      </c>
    </row>
    <row r="8" spans="1:8" ht="15">
      <c r="A8" s="28" t="s">
        <v>59</v>
      </c>
      <c r="B8" s="16">
        <v>140.25</v>
      </c>
      <c r="C8" s="17">
        <v>42494</v>
      </c>
      <c r="D8" s="17">
        <v>42468</v>
      </c>
      <c r="E8" s="17"/>
      <c r="F8" s="17"/>
      <c r="G8" s="1">
        <f t="shared" si="0"/>
        <v>-26</v>
      </c>
      <c r="H8" s="16">
        <f t="shared" si="1"/>
        <v>-3646.5</v>
      </c>
    </row>
    <row r="9" spans="1:8" ht="15">
      <c r="A9" s="28" t="s">
        <v>60</v>
      </c>
      <c r="B9" s="16">
        <v>149.41</v>
      </c>
      <c r="C9" s="17">
        <v>42494</v>
      </c>
      <c r="D9" s="17">
        <v>42468</v>
      </c>
      <c r="E9" s="17"/>
      <c r="F9" s="17"/>
      <c r="G9" s="1">
        <f t="shared" si="0"/>
        <v>-26</v>
      </c>
      <c r="H9" s="16">
        <f t="shared" si="1"/>
        <v>-3884.66</v>
      </c>
    </row>
    <row r="10" spans="1:8" ht="15">
      <c r="A10" s="28" t="s">
        <v>61</v>
      </c>
      <c r="B10" s="16">
        <v>37.32</v>
      </c>
      <c r="C10" s="17">
        <v>42472</v>
      </c>
      <c r="D10" s="17">
        <v>42468</v>
      </c>
      <c r="E10" s="17"/>
      <c r="F10" s="17"/>
      <c r="G10" s="1">
        <f t="shared" si="0"/>
        <v>-4</v>
      </c>
      <c r="H10" s="16">
        <f t="shared" si="1"/>
        <v>-149.28</v>
      </c>
    </row>
    <row r="11" spans="1:8" ht="15">
      <c r="A11" s="28" t="s">
        <v>62</v>
      </c>
      <c r="B11" s="16">
        <v>59.41</v>
      </c>
      <c r="C11" s="17">
        <v>42494</v>
      </c>
      <c r="D11" s="17">
        <v>42468</v>
      </c>
      <c r="E11" s="17"/>
      <c r="F11" s="17"/>
      <c r="G11" s="1">
        <f t="shared" si="0"/>
        <v>-26</v>
      </c>
      <c r="H11" s="16">
        <f t="shared" si="1"/>
        <v>-1544.6599999999999</v>
      </c>
    </row>
    <row r="12" spans="1:8" ht="15">
      <c r="A12" s="28" t="s">
        <v>63</v>
      </c>
      <c r="B12" s="16">
        <v>114.58</v>
      </c>
      <c r="C12" s="17">
        <v>42482</v>
      </c>
      <c r="D12" s="17">
        <v>42468</v>
      </c>
      <c r="E12" s="17"/>
      <c r="F12" s="17"/>
      <c r="G12" s="1">
        <f t="shared" si="0"/>
        <v>-14</v>
      </c>
      <c r="H12" s="16">
        <f t="shared" si="1"/>
        <v>-1604.12</v>
      </c>
    </row>
    <row r="13" spans="1:8" ht="15">
      <c r="A13" s="28" t="s">
        <v>64</v>
      </c>
      <c r="B13" s="16">
        <v>53.92</v>
      </c>
      <c r="C13" s="17">
        <v>42482</v>
      </c>
      <c r="D13" s="17">
        <v>42468</v>
      </c>
      <c r="E13" s="17"/>
      <c r="F13" s="17"/>
      <c r="G13" s="1">
        <f t="shared" si="0"/>
        <v>-14</v>
      </c>
      <c r="H13" s="16">
        <f t="shared" si="1"/>
        <v>-754.88</v>
      </c>
    </row>
    <row r="14" spans="1:8" ht="15">
      <c r="A14" s="28" t="s">
        <v>65</v>
      </c>
      <c r="B14" s="16">
        <v>1515.8</v>
      </c>
      <c r="C14" s="17">
        <v>42494</v>
      </c>
      <c r="D14" s="17">
        <v>42468</v>
      </c>
      <c r="E14" s="17"/>
      <c r="F14" s="17"/>
      <c r="G14" s="1">
        <f t="shared" si="0"/>
        <v>-26</v>
      </c>
      <c r="H14" s="16">
        <f t="shared" si="1"/>
        <v>-39410.799999999996</v>
      </c>
    </row>
    <row r="15" spans="1:8" ht="15">
      <c r="A15" s="28" t="s">
        <v>66</v>
      </c>
      <c r="B15" s="16">
        <v>2660</v>
      </c>
      <c r="C15" s="17">
        <v>42494</v>
      </c>
      <c r="D15" s="17">
        <v>42468</v>
      </c>
      <c r="E15" s="17"/>
      <c r="F15" s="17"/>
      <c r="G15" s="1">
        <f t="shared" si="0"/>
        <v>-26</v>
      </c>
      <c r="H15" s="16">
        <f t="shared" si="1"/>
        <v>-69160</v>
      </c>
    </row>
    <row r="16" spans="1:8" ht="15">
      <c r="A16" s="28" t="s">
        <v>67</v>
      </c>
      <c r="B16" s="16">
        <v>128.4</v>
      </c>
      <c r="C16" s="17">
        <v>42495</v>
      </c>
      <c r="D16" s="17">
        <v>42468</v>
      </c>
      <c r="E16" s="17"/>
      <c r="F16" s="17"/>
      <c r="G16" s="1">
        <f t="shared" si="0"/>
        <v>-27</v>
      </c>
      <c r="H16" s="16">
        <f t="shared" si="1"/>
        <v>-3466.8</v>
      </c>
    </row>
    <row r="17" spans="1:8" ht="15">
      <c r="A17" s="28" t="s">
        <v>68</v>
      </c>
      <c r="B17" s="16">
        <v>4.5</v>
      </c>
      <c r="C17" s="17">
        <v>42497</v>
      </c>
      <c r="D17" s="17">
        <v>42468</v>
      </c>
      <c r="E17" s="17"/>
      <c r="F17" s="17"/>
      <c r="G17" s="1">
        <f t="shared" si="0"/>
        <v>-29</v>
      </c>
      <c r="H17" s="16">
        <f t="shared" si="1"/>
        <v>-130.5</v>
      </c>
    </row>
    <row r="18" spans="1:8" ht="15">
      <c r="A18" s="28" t="s">
        <v>69</v>
      </c>
      <c r="B18" s="16">
        <v>254.29</v>
      </c>
      <c r="C18" s="17">
        <v>42497</v>
      </c>
      <c r="D18" s="17">
        <v>42468</v>
      </c>
      <c r="E18" s="17"/>
      <c r="F18" s="17"/>
      <c r="G18" s="1">
        <f t="shared" si="0"/>
        <v>-29</v>
      </c>
      <c r="H18" s="16">
        <f t="shared" si="1"/>
        <v>-7374.41</v>
      </c>
    </row>
    <row r="19" spans="1:8" ht="15">
      <c r="A19" s="28" t="s">
        <v>70</v>
      </c>
      <c r="B19" s="16">
        <v>156</v>
      </c>
      <c r="C19" s="17">
        <v>42497</v>
      </c>
      <c r="D19" s="17">
        <v>42468</v>
      </c>
      <c r="E19" s="17"/>
      <c r="F19" s="17"/>
      <c r="G19" s="1">
        <f t="shared" si="0"/>
        <v>-29</v>
      </c>
      <c r="H19" s="16">
        <f t="shared" si="1"/>
        <v>-4524</v>
      </c>
    </row>
    <row r="20" spans="1:8" ht="15">
      <c r="A20" s="28" t="s">
        <v>71</v>
      </c>
      <c r="B20" s="16">
        <v>247.82</v>
      </c>
      <c r="C20" s="17">
        <v>42497</v>
      </c>
      <c r="D20" s="17">
        <v>42468</v>
      </c>
      <c r="E20" s="17"/>
      <c r="F20" s="17"/>
      <c r="G20" s="1">
        <f t="shared" si="0"/>
        <v>-29</v>
      </c>
      <c r="H20" s="16">
        <f t="shared" si="1"/>
        <v>-7186.78</v>
      </c>
    </row>
    <row r="21" spans="1:8" ht="15">
      <c r="A21" s="28" t="s">
        <v>72</v>
      </c>
      <c r="B21" s="16">
        <v>214.98</v>
      </c>
      <c r="C21" s="17">
        <v>42497</v>
      </c>
      <c r="D21" s="17">
        <v>42468</v>
      </c>
      <c r="E21" s="17"/>
      <c r="F21" s="17"/>
      <c r="G21" s="1">
        <f t="shared" si="0"/>
        <v>-29</v>
      </c>
      <c r="H21" s="16">
        <f t="shared" si="1"/>
        <v>-6234.42</v>
      </c>
    </row>
    <row r="22" spans="1:8" ht="15">
      <c r="A22" s="28" t="s">
        <v>73</v>
      </c>
      <c r="B22" s="16">
        <v>149.2</v>
      </c>
      <c r="C22" s="17">
        <v>42497</v>
      </c>
      <c r="D22" s="17">
        <v>42468</v>
      </c>
      <c r="E22" s="17"/>
      <c r="F22" s="17"/>
      <c r="G22" s="1">
        <f t="shared" si="0"/>
        <v>-29</v>
      </c>
      <c r="H22" s="16">
        <f t="shared" si="1"/>
        <v>-4326.799999999999</v>
      </c>
    </row>
    <row r="23" spans="1:8" ht="15">
      <c r="A23" s="28" t="s">
        <v>74</v>
      </c>
      <c r="B23" s="16">
        <v>147.84</v>
      </c>
      <c r="C23" s="17">
        <v>42497</v>
      </c>
      <c r="D23" s="17">
        <v>42468</v>
      </c>
      <c r="E23" s="17"/>
      <c r="F23" s="17"/>
      <c r="G23" s="1">
        <f t="shared" si="0"/>
        <v>-29</v>
      </c>
      <c r="H23" s="16">
        <f t="shared" si="1"/>
        <v>-4287.36</v>
      </c>
    </row>
    <row r="24" spans="1:8" ht="15">
      <c r="A24" s="28" t="s">
        <v>75</v>
      </c>
      <c r="B24" s="16">
        <v>213.56</v>
      </c>
      <c r="C24" s="17">
        <v>42497</v>
      </c>
      <c r="D24" s="17">
        <v>42468</v>
      </c>
      <c r="E24" s="17"/>
      <c r="F24" s="17"/>
      <c r="G24" s="1">
        <f t="shared" si="0"/>
        <v>-29</v>
      </c>
      <c r="H24" s="16">
        <f t="shared" si="1"/>
        <v>-6193.24</v>
      </c>
    </row>
    <row r="25" spans="1:8" ht="15">
      <c r="A25" s="28" t="s">
        <v>76</v>
      </c>
      <c r="B25" s="16">
        <v>93.62</v>
      </c>
      <c r="C25" s="17">
        <v>42497</v>
      </c>
      <c r="D25" s="17">
        <v>42468</v>
      </c>
      <c r="E25" s="17"/>
      <c r="F25" s="17"/>
      <c r="G25" s="1">
        <f t="shared" si="0"/>
        <v>-29</v>
      </c>
      <c r="H25" s="16">
        <f t="shared" si="1"/>
        <v>-2714.98</v>
      </c>
    </row>
    <row r="26" spans="1:8" ht="15">
      <c r="A26" s="28" t="s">
        <v>77</v>
      </c>
      <c r="B26" s="16">
        <v>120.05</v>
      </c>
      <c r="C26" s="17">
        <v>42497</v>
      </c>
      <c r="D26" s="17">
        <v>42468</v>
      </c>
      <c r="E26" s="17"/>
      <c r="F26" s="17"/>
      <c r="G26" s="1">
        <f t="shared" si="0"/>
        <v>-29</v>
      </c>
      <c r="H26" s="16">
        <f t="shared" si="1"/>
        <v>-3481.45</v>
      </c>
    </row>
    <row r="27" spans="1:8" ht="15">
      <c r="A27" s="28" t="s">
        <v>78</v>
      </c>
      <c r="B27" s="16">
        <v>259</v>
      </c>
      <c r="C27" s="17">
        <v>42498</v>
      </c>
      <c r="D27" s="17">
        <v>42468</v>
      </c>
      <c r="E27" s="17"/>
      <c r="F27" s="17"/>
      <c r="G27" s="1">
        <f t="shared" si="0"/>
        <v>-30</v>
      </c>
      <c r="H27" s="16">
        <f t="shared" si="1"/>
        <v>-7770</v>
      </c>
    </row>
    <row r="28" spans="1:8" ht="15">
      <c r="A28" s="28" t="s">
        <v>79</v>
      </c>
      <c r="B28" s="16">
        <v>160</v>
      </c>
      <c r="C28" s="17">
        <v>42498</v>
      </c>
      <c r="D28" s="17">
        <v>42468</v>
      </c>
      <c r="E28" s="17"/>
      <c r="F28" s="17"/>
      <c r="G28" s="1">
        <f t="shared" si="0"/>
        <v>-30</v>
      </c>
      <c r="H28" s="16">
        <f t="shared" si="1"/>
        <v>-4800</v>
      </c>
    </row>
    <row r="29" spans="1:8" ht="15">
      <c r="A29" s="28" t="s">
        <v>80</v>
      </c>
      <c r="B29" s="16">
        <v>1194.54</v>
      </c>
      <c r="C29" s="17">
        <v>42498</v>
      </c>
      <c r="D29" s="17">
        <v>42468</v>
      </c>
      <c r="E29" s="17"/>
      <c r="F29" s="17"/>
      <c r="G29" s="1">
        <f t="shared" si="0"/>
        <v>-30</v>
      </c>
      <c r="H29" s="16">
        <f t="shared" si="1"/>
        <v>-35836.2</v>
      </c>
    </row>
    <row r="30" spans="1:8" ht="15">
      <c r="A30" s="28" t="s">
        <v>81</v>
      </c>
      <c r="B30" s="16">
        <v>351.1</v>
      </c>
      <c r="C30" s="17">
        <v>42497</v>
      </c>
      <c r="D30" s="17">
        <v>42468</v>
      </c>
      <c r="E30" s="17"/>
      <c r="F30" s="17"/>
      <c r="G30" s="1">
        <f t="shared" si="0"/>
        <v>-29</v>
      </c>
      <c r="H30" s="16">
        <f t="shared" si="1"/>
        <v>-10181.900000000001</v>
      </c>
    </row>
    <row r="31" spans="1:8" ht="15">
      <c r="A31" s="28" t="s">
        <v>82</v>
      </c>
      <c r="B31" s="16">
        <v>900</v>
      </c>
      <c r="C31" s="17">
        <v>42494</v>
      </c>
      <c r="D31" s="17">
        <v>42468</v>
      </c>
      <c r="E31" s="17"/>
      <c r="F31" s="17"/>
      <c r="G31" s="1">
        <f t="shared" si="0"/>
        <v>-26</v>
      </c>
      <c r="H31" s="16">
        <f t="shared" si="1"/>
        <v>-23400</v>
      </c>
    </row>
    <row r="32" spans="1:8" ht="15">
      <c r="A32" s="28" t="s">
        <v>83</v>
      </c>
      <c r="B32" s="16">
        <v>220.72</v>
      </c>
      <c r="C32" s="17">
        <v>42503</v>
      </c>
      <c r="D32" s="17">
        <v>42473</v>
      </c>
      <c r="E32" s="17"/>
      <c r="F32" s="17"/>
      <c r="G32" s="1">
        <f t="shared" si="0"/>
        <v>-30</v>
      </c>
      <c r="H32" s="16">
        <f t="shared" si="1"/>
        <v>-6621.6</v>
      </c>
    </row>
    <row r="33" spans="1:8" ht="15">
      <c r="A33" s="28" t="s">
        <v>84</v>
      </c>
      <c r="B33" s="16">
        <v>1846.36</v>
      </c>
      <c r="C33" s="17">
        <v>42504</v>
      </c>
      <c r="D33" s="17">
        <v>42487</v>
      </c>
      <c r="E33" s="17"/>
      <c r="F33" s="17"/>
      <c r="G33" s="1">
        <f t="shared" si="0"/>
        <v>-17</v>
      </c>
      <c r="H33" s="16">
        <f t="shared" si="1"/>
        <v>-31388.12</v>
      </c>
    </row>
    <row r="34" spans="1:8" ht="15">
      <c r="A34" s="28" t="s">
        <v>85</v>
      </c>
      <c r="B34" s="16">
        <v>227.27</v>
      </c>
      <c r="C34" s="17">
        <v>42504</v>
      </c>
      <c r="D34" s="17">
        <v>42487</v>
      </c>
      <c r="E34" s="17"/>
      <c r="F34" s="17"/>
      <c r="G34" s="1">
        <f t="shared" si="0"/>
        <v>-17</v>
      </c>
      <c r="H34" s="16">
        <f t="shared" si="1"/>
        <v>-3863.59</v>
      </c>
    </row>
    <row r="35" spans="1:8" ht="15">
      <c r="A35" s="28" t="s">
        <v>86</v>
      </c>
      <c r="B35" s="16">
        <v>227.27</v>
      </c>
      <c r="C35" s="17">
        <v>42504</v>
      </c>
      <c r="D35" s="17">
        <v>42487</v>
      </c>
      <c r="E35" s="17"/>
      <c r="F35" s="17"/>
      <c r="G35" s="1">
        <f t="shared" si="0"/>
        <v>-17</v>
      </c>
      <c r="H35" s="16">
        <f t="shared" si="1"/>
        <v>-3863.59</v>
      </c>
    </row>
    <row r="36" spans="1:8" ht="15">
      <c r="A36" s="28" t="s">
        <v>87</v>
      </c>
      <c r="B36" s="16">
        <v>227.27</v>
      </c>
      <c r="C36" s="17">
        <v>42504</v>
      </c>
      <c r="D36" s="17">
        <v>42487</v>
      </c>
      <c r="E36" s="17"/>
      <c r="F36" s="17"/>
      <c r="G36" s="1">
        <f t="shared" si="0"/>
        <v>-17</v>
      </c>
      <c r="H36" s="16">
        <f t="shared" si="1"/>
        <v>-3863.59</v>
      </c>
    </row>
    <row r="37" spans="1:8" ht="15">
      <c r="A37" s="28" t="s">
        <v>88</v>
      </c>
      <c r="B37" s="16">
        <v>227.27</v>
      </c>
      <c r="C37" s="17">
        <v>42504</v>
      </c>
      <c r="D37" s="17">
        <v>42487</v>
      </c>
      <c r="E37" s="17"/>
      <c r="F37" s="17"/>
      <c r="G37" s="1">
        <f t="shared" si="0"/>
        <v>-17</v>
      </c>
      <c r="H37" s="16">
        <f t="shared" si="1"/>
        <v>-3863.59</v>
      </c>
    </row>
    <row r="38" spans="1:8" ht="15">
      <c r="A38" s="28" t="s">
        <v>89</v>
      </c>
      <c r="B38" s="16">
        <v>227.27</v>
      </c>
      <c r="C38" s="17">
        <v>42504</v>
      </c>
      <c r="D38" s="17">
        <v>42487</v>
      </c>
      <c r="E38" s="17"/>
      <c r="F38" s="17"/>
      <c r="G38" s="1">
        <f t="shared" si="0"/>
        <v>-17</v>
      </c>
      <c r="H38" s="16">
        <f t="shared" si="1"/>
        <v>-3863.59</v>
      </c>
    </row>
    <row r="39" spans="1:8" ht="15">
      <c r="A39" s="28" t="s">
        <v>90</v>
      </c>
      <c r="B39" s="16">
        <v>227.27</v>
      </c>
      <c r="C39" s="17">
        <v>42504</v>
      </c>
      <c r="D39" s="17">
        <v>42487</v>
      </c>
      <c r="E39" s="17"/>
      <c r="F39" s="17"/>
      <c r="G39" s="1">
        <f t="shared" si="0"/>
        <v>-17</v>
      </c>
      <c r="H39" s="16">
        <f t="shared" si="1"/>
        <v>-3863.59</v>
      </c>
    </row>
    <row r="40" spans="1:8" ht="15">
      <c r="A40" s="28" t="s">
        <v>91</v>
      </c>
      <c r="B40" s="16">
        <v>879.94</v>
      </c>
      <c r="C40" s="17">
        <v>42505</v>
      </c>
      <c r="D40" s="17">
        <v>42487</v>
      </c>
      <c r="E40" s="17"/>
      <c r="F40" s="17"/>
      <c r="G40" s="1">
        <f t="shared" si="0"/>
        <v>-18</v>
      </c>
      <c r="H40" s="16">
        <f t="shared" si="1"/>
        <v>-15838.920000000002</v>
      </c>
    </row>
    <row r="41" spans="1:8" ht="15">
      <c r="A41" s="28" t="s">
        <v>92</v>
      </c>
      <c r="B41" s="16">
        <v>169.51</v>
      </c>
      <c r="C41" s="17">
        <v>42504</v>
      </c>
      <c r="D41" s="17">
        <v>42487</v>
      </c>
      <c r="E41" s="17"/>
      <c r="F41" s="17"/>
      <c r="G41" s="1">
        <f t="shared" si="0"/>
        <v>-17</v>
      </c>
      <c r="H41" s="16">
        <f t="shared" si="1"/>
        <v>-2881.67</v>
      </c>
    </row>
    <row r="42" spans="1:8" ht="15">
      <c r="A42" s="28" t="s">
        <v>93</v>
      </c>
      <c r="B42" s="16">
        <v>427.5</v>
      </c>
      <c r="C42" s="17">
        <v>42505</v>
      </c>
      <c r="D42" s="17">
        <v>42487</v>
      </c>
      <c r="E42" s="17"/>
      <c r="F42" s="17"/>
      <c r="G42" s="1">
        <f t="shared" si="0"/>
        <v>-18</v>
      </c>
      <c r="H42" s="16">
        <f t="shared" si="1"/>
        <v>-7695</v>
      </c>
    </row>
    <row r="43" spans="1:8" ht="15">
      <c r="A43" s="28" t="s">
        <v>94</v>
      </c>
      <c r="B43" s="16">
        <v>195.08</v>
      </c>
      <c r="C43" s="17">
        <v>42508</v>
      </c>
      <c r="D43" s="17">
        <v>42487</v>
      </c>
      <c r="E43" s="17"/>
      <c r="F43" s="17"/>
      <c r="G43" s="1">
        <f t="shared" si="0"/>
        <v>-21</v>
      </c>
      <c r="H43" s="16">
        <f t="shared" si="1"/>
        <v>-4096.68</v>
      </c>
    </row>
    <row r="44" spans="1:8" ht="15">
      <c r="A44" s="28" t="s">
        <v>95</v>
      </c>
      <c r="B44" s="16">
        <v>124.18</v>
      </c>
      <c r="C44" s="17">
        <v>42510</v>
      </c>
      <c r="D44" s="17">
        <v>42487</v>
      </c>
      <c r="E44" s="17"/>
      <c r="F44" s="17"/>
      <c r="G44" s="1">
        <f t="shared" si="0"/>
        <v>-23</v>
      </c>
      <c r="H44" s="16">
        <f t="shared" si="1"/>
        <v>-2856.1400000000003</v>
      </c>
    </row>
    <row r="45" spans="1:8" ht="15">
      <c r="A45" s="28" t="s">
        <v>96</v>
      </c>
      <c r="B45" s="16">
        <v>285.08</v>
      </c>
      <c r="C45" s="17">
        <v>42510</v>
      </c>
      <c r="D45" s="17">
        <v>42487</v>
      </c>
      <c r="E45" s="17"/>
      <c r="F45" s="17"/>
      <c r="G45" s="1">
        <f t="shared" si="0"/>
        <v>-23</v>
      </c>
      <c r="H45" s="16">
        <f t="shared" si="1"/>
        <v>-6556.839999999999</v>
      </c>
    </row>
    <row r="46" spans="1:8" ht="15">
      <c r="A46" s="28" t="s">
        <v>97</v>
      </c>
      <c r="B46" s="16">
        <v>1260</v>
      </c>
      <c r="C46" s="17">
        <v>42510</v>
      </c>
      <c r="D46" s="17">
        <v>42487</v>
      </c>
      <c r="E46" s="17"/>
      <c r="F46" s="17"/>
      <c r="G46" s="1">
        <f t="shared" si="0"/>
        <v>-23</v>
      </c>
      <c r="H46" s="16">
        <f t="shared" si="1"/>
        <v>-28980</v>
      </c>
    </row>
    <row r="47" spans="1:8" ht="15">
      <c r="A47" s="28" t="s">
        <v>98</v>
      </c>
      <c r="B47" s="16">
        <v>805</v>
      </c>
      <c r="C47" s="17">
        <v>42510</v>
      </c>
      <c r="D47" s="17">
        <v>42487</v>
      </c>
      <c r="E47" s="17"/>
      <c r="F47" s="17"/>
      <c r="G47" s="1">
        <f t="shared" si="0"/>
        <v>-23</v>
      </c>
      <c r="H47" s="16">
        <f t="shared" si="1"/>
        <v>-18515</v>
      </c>
    </row>
    <row r="48" spans="1:8" ht="15">
      <c r="A48" s="28" t="s">
        <v>98</v>
      </c>
      <c r="B48" s="16">
        <v>0</v>
      </c>
      <c r="C48" s="17">
        <v>42510</v>
      </c>
      <c r="D48" s="17">
        <v>42487</v>
      </c>
      <c r="E48" s="17"/>
      <c r="F48" s="17"/>
      <c r="G48" s="1">
        <f t="shared" si="0"/>
        <v>-23</v>
      </c>
      <c r="H48" s="16">
        <f t="shared" si="1"/>
        <v>0</v>
      </c>
    </row>
    <row r="49" spans="1:8" ht="15">
      <c r="A49" s="28" t="s">
        <v>99</v>
      </c>
      <c r="B49" s="16">
        <v>80</v>
      </c>
      <c r="C49" s="17">
        <v>42526</v>
      </c>
      <c r="D49" s="17">
        <v>42499</v>
      </c>
      <c r="E49" s="17"/>
      <c r="F49" s="17"/>
      <c r="G49" s="1">
        <f t="shared" si="0"/>
        <v>-27</v>
      </c>
      <c r="H49" s="16">
        <f t="shared" si="1"/>
        <v>-2160</v>
      </c>
    </row>
    <row r="50" spans="1:8" ht="15">
      <c r="A50" s="28" t="s">
        <v>100</v>
      </c>
      <c r="B50" s="16">
        <v>1024.5</v>
      </c>
      <c r="C50" s="17">
        <v>42512</v>
      </c>
      <c r="D50" s="17">
        <v>42499</v>
      </c>
      <c r="E50" s="17"/>
      <c r="F50" s="17"/>
      <c r="G50" s="1">
        <f t="shared" si="0"/>
        <v>-13</v>
      </c>
      <c r="H50" s="16">
        <f t="shared" si="1"/>
        <v>-13318.5</v>
      </c>
    </row>
    <row r="51" spans="1:8" ht="15">
      <c r="A51" s="28" t="s">
        <v>101</v>
      </c>
      <c r="B51" s="16">
        <v>350.8</v>
      </c>
      <c r="C51" s="17">
        <v>42525</v>
      </c>
      <c r="D51" s="17">
        <v>42499</v>
      </c>
      <c r="E51" s="17"/>
      <c r="F51" s="17"/>
      <c r="G51" s="1">
        <f t="shared" si="0"/>
        <v>-26</v>
      </c>
      <c r="H51" s="16">
        <f t="shared" si="1"/>
        <v>-9120.800000000001</v>
      </c>
    </row>
    <row r="52" spans="1:8" ht="15">
      <c r="A52" s="28" t="s">
        <v>102</v>
      </c>
      <c r="B52" s="16">
        <v>17.65</v>
      </c>
      <c r="C52" s="17">
        <v>42517</v>
      </c>
      <c r="D52" s="17">
        <v>42499</v>
      </c>
      <c r="E52" s="17"/>
      <c r="F52" s="17"/>
      <c r="G52" s="1">
        <f t="shared" si="0"/>
        <v>-18</v>
      </c>
      <c r="H52" s="16">
        <f t="shared" si="1"/>
        <v>-317.7</v>
      </c>
    </row>
    <row r="53" spans="1:8" ht="15">
      <c r="A53" s="28" t="s">
        <v>103</v>
      </c>
      <c r="B53" s="16">
        <v>190.4</v>
      </c>
      <c r="C53" s="17">
        <v>42522</v>
      </c>
      <c r="D53" s="17">
        <v>42499</v>
      </c>
      <c r="E53" s="17"/>
      <c r="F53" s="17"/>
      <c r="G53" s="1">
        <f t="shared" si="0"/>
        <v>-23</v>
      </c>
      <c r="H53" s="16">
        <f t="shared" si="1"/>
        <v>-4379.2</v>
      </c>
    </row>
    <row r="54" spans="1:8" ht="15">
      <c r="A54" s="28" t="s">
        <v>104</v>
      </c>
      <c r="B54" s="16">
        <v>161.75</v>
      </c>
      <c r="C54" s="17">
        <v>42540</v>
      </c>
      <c r="D54" s="17">
        <v>42517</v>
      </c>
      <c r="E54" s="17"/>
      <c r="F54" s="17"/>
      <c r="G54" s="1">
        <f t="shared" si="0"/>
        <v>-23</v>
      </c>
      <c r="H54" s="16">
        <f t="shared" si="1"/>
        <v>-3720.25</v>
      </c>
    </row>
    <row r="55" spans="1:8" ht="15">
      <c r="A55" s="28" t="s">
        <v>104</v>
      </c>
      <c r="B55" s="16">
        <v>45.62</v>
      </c>
      <c r="C55" s="17">
        <v>42540</v>
      </c>
      <c r="D55" s="17">
        <v>42517</v>
      </c>
      <c r="E55" s="17"/>
      <c r="F55" s="17"/>
      <c r="G55" s="1">
        <f t="shared" si="0"/>
        <v>-23</v>
      </c>
      <c r="H55" s="16">
        <f t="shared" si="1"/>
        <v>-1049.26</v>
      </c>
    </row>
    <row r="56" spans="1:8" ht="15">
      <c r="A56" s="28" t="s">
        <v>105</v>
      </c>
      <c r="B56" s="16">
        <v>374.43</v>
      </c>
      <c r="C56" s="17">
        <v>42538</v>
      </c>
      <c r="D56" s="17">
        <v>42517</v>
      </c>
      <c r="E56" s="17"/>
      <c r="F56" s="17"/>
      <c r="G56" s="1">
        <f t="shared" si="0"/>
        <v>-21</v>
      </c>
      <c r="H56" s="16">
        <f t="shared" si="1"/>
        <v>-7863.03</v>
      </c>
    </row>
    <row r="57" spans="1:8" ht="15">
      <c r="A57" s="28" t="s">
        <v>106</v>
      </c>
      <c r="B57" s="16">
        <v>60</v>
      </c>
      <c r="C57" s="17">
        <v>42538</v>
      </c>
      <c r="D57" s="17">
        <v>42517</v>
      </c>
      <c r="E57" s="17"/>
      <c r="F57" s="17"/>
      <c r="G57" s="1">
        <f t="shared" si="0"/>
        <v>-21</v>
      </c>
      <c r="H57" s="16">
        <f t="shared" si="1"/>
        <v>-1260</v>
      </c>
    </row>
    <row r="58" spans="1:8" ht="15">
      <c r="A58" s="28" t="s">
        <v>107</v>
      </c>
      <c r="B58" s="16">
        <v>3133.64</v>
      </c>
      <c r="C58" s="17">
        <v>42530</v>
      </c>
      <c r="D58" s="17">
        <v>42517</v>
      </c>
      <c r="E58" s="17"/>
      <c r="F58" s="17"/>
      <c r="G58" s="1">
        <f t="shared" si="0"/>
        <v>-13</v>
      </c>
      <c r="H58" s="16">
        <f t="shared" si="1"/>
        <v>-40737.32</v>
      </c>
    </row>
    <row r="59" spans="1:8" ht="15">
      <c r="A59" s="28" t="s">
        <v>108</v>
      </c>
      <c r="B59" s="16">
        <v>3589</v>
      </c>
      <c r="C59" s="17">
        <v>42538</v>
      </c>
      <c r="D59" s="17">
        <v>42517</v>
      </c>
      <c r="E59" s="17"/>
      <c r="F59" s="17"/>
      <c r="G59" s="1">
        <f t="shared" si="0"/>
        <v>-21</v>
      </c>
      <c r="H59" s="16">
        <f t="shared" si="1"/>
        <v>-75369</v>
      </c>
    </row>
    <row r="60" spans="1:8" ht="15">
      <c r="A60" s="28" t="s">
        <v>109</v>
      </c>
      <c r="B60" s="16">
        <v>3382</v>
      </c>
      <c r="C60" s="17">
        <v>42538</v>
      </c>
      <c r="D60" s="17">
        <v>42517</v>
      </c>
      <c r="E60" s="17"/>
      <c r="F60" s="17"/>
      <c r="G60" s="1">
        <f t="shared" si="0"/>
        <v>-21</v>
      </c>
      <c r="H60" s="16">
        <f t="shared" si="1"/>
        <v>-71022</v>
      </c>
    </row>
    <row r="61" spans="1:8" ht="15">
      <c r="A61" s="28" t="s">
        <v>110</v>
      </c>
      <c r="B61" s="16">
        <v>700.01</v>
      </c>
      <c r="C61" s="17">
        <v>42526</v>
      </c>
      <c r="D61" s="17">
        <v>42517</v>
      </c>
      <c r="E61" s="17"/>
      <c r="F61" s="17"/>
      <c r="G61" s="1">
        <f t="shared" si="0"/>
        <v>-9</v>
      </c>
      <c r="H61" s="16">
        <f t="shared" si="1"/>
        <v>-6300.09</v>
      </c>
    </row>
    <row r="62" spans="1:8" ht="15">
      <c r="A62" s="28" t="s">
        <v>111</v>
      </c>
      <c r="B62" s="16">
        <v>6170.5</v>
      </c>
      <c r="C62" s="17">
        <v>42543</v>
      </c>
      <c r="D62" s="17">
        <v>42517</v>
      </c>
      <c r="E62" s="17"/>
      <c r="F62" s="17"/>
      <c r="G62" s="1">
        <f t="shared" si="0"/>
        <v>-26</v>
      </c>
      <c r="H62" s="16">
        <f t="shared" si="1"/>
        <v>-160433</v>
      </c>
    </row>
    <row r="63" spans="1:8" ht="15">
      <c r="A63" s="28" t="s">
        <v>112</v>
      </c>
      <c r="B63" s="16">
        <v>86</v>
      </c>
      <c r="C63" s="17">
        <v>42543</v>
      </c>
      <c r="D63" s="17">
        <v>42517</v>
      </c>
      <c r="E63" s="17"/>
      <c r="F63" s="17"/>
      <c r="G63" s="1">
        <f t="shared" si="0"/>
        <v>-26</v>
      </c>
      <c r="H63" s="16">
        <f t="shared" si="1"/>
        <v>-2236</v>
      </c>
    </row>
    <row r="64" spans="1:8" ht="15">
      <c r="A64" s="28" t="s">
        <v>113</v>
      </c>
      <c r="B64" s="16">
        <v>120</v>
      </c>
      <c r="C64" s="17">
        <v>42543</v>
      </c>
      <c r="D64" s="17">
        <v>42517</v>
      </c>
      <c r="E64" s="17"/>
      <c r="F64" s="17"/>
      <c r="G64" s="1">
        <f t="shared" si="0"/>
        <v>-26</v>
      </c>
      <c r="H64" s="16">
        <f t="shared" si="1"/>
        <v>-3120</v>
      </c>
    </row>
    <row r="65" spans="1:8" ht="15">
      <c r="A65" s="28" t="s">
        <v>114</v>
      </c>
      <c r="B65" s="16">
        <v>120</v>
      </c>
      <c r="C65" s="17">
        <v>42546</v>
      </c>
      <c r="D65" s="17">
        <v>42517</v>
      </c>
      <c r="E65" s="17"/>
      <c r="F65" s="17"/>
      <c r="G65" s="1">
        <f t="shared" si="0"/>
        <v>-29</v>
      </c>
      <c r="H65" s="16">
        <f t="shared" si="1"/>
        <v>-3480</v>
      </c>
    </row>
    <row r="66" spans="1:8" ht="15">
      <c r="A66" s="28" t="s">
        <v>115</v>
      </c>
      <c r="B66" s="16">
        <v>268.5</v>
      </c>
      <c r="C66" s="17">
        <v>42546</v>
      </c>
      <c r="D66" s="17">
        <v>42517</v>
      </c>
      <c r="E66" s="17"/>
      <c r="F66" s="17"/>
      <c r="G66" s="1">
        <f t="shared" si="0"/>
        <v>-29</v>
      </c>
      <c r="H66" s="16">
        <f t="shared" si="1"/>
        <v>-7786.5</v>
      </c>
    </row>
    <row r="67" spans="1:8" ht="15">
      <c r="A67" s="28" t="s">
        <v>116</v>
      </c>
      <c r="B67" s="16">
        <v>832</v>
      </c>
      <c r="C67" s="17">
        <v>42546</v>
      </c>
      <c r="D67" s="17">
        <v>42517</v>
      </c>
      <c r="E67" s="17"/>
      <c r="F67" s="17"/>
      <c r="G67" s="1">
        <f t="shared" si="0"/>
        <v>-29</v>
      </c>
      <c r="H67" s="16">
        <f t="shared" si="1"/>
        <v>-24128</v>
      </c>
    </row>
    <row r="68" spans="1:8" ht="15">
      <c r="A68" s="28" t="s">
        <v>117</v>
      </c>
      <c r="B68" s="16">
        <v>12080</v>
      </c>
      <c r="C68" s="17">
        <v>42494</v>
      </c>
      <c r="D68" s="17">
        <v>42529</v>
      </c>
      <c r="E68" s="17"/>
      <c r="F68" s="17"/>
      <c r="G68" s="1">
        <f t="shared" si="0"/>
        <v>35</v>
      </c>
      <c r="H68" s="16">
        <f t="shared" si="1"/>
        <v>422800</v>
      </c>
    </row>
    <row r="69" spans="1:8" ht="15">
      <c r="A69" s="28" t="s">
        <v>118</v>
      </c>
      <c r="B69" s="16">
        <v>327.22</v>
      </c>
      <c r="C69" s="17">
        <v>42558</v>
      </c>
      <c r="D69" s="17">
        <v>42529</v>
      </c>
      <c r="E69" s="17"/>
      <c r="F69" s="17"/>
      <c r="G69" s="1">
        <f aca="true" t="shared" si="2" ref="G69:G132">D69-C69-(F69-E69)</f>
        <v>-29</v>
      </c>
      <c r="H69" s="16">
        <f aca="true" t="shared" si="3" ref="H69:H132">B69*G69</f>
        <v>-9489.380000000001</v>
      </c>
    </row>
    <row r="70" spans="1:8" ht="15">
      <c r="A70" s="28" t="s">
        <v>119</v>
      </c>
      <c r="B70" s="16">
        <v>55.23</v>
      </c>
      <c r="C70" s="17">
        <v>42546</v>
      </c>
      <c r="D70" s="17">
        <v>42529</v>
      </c>
      <c r="E70" s="17"/>
      <c r="F70" s="17"/>
      <c r="G70" s="1">
        <f t="shared" si="2"/>
        <v>-17</v>
      </c>
      <c r="H70" s="16">
        <f t="shared" si="3"/>
        <v>-938.91</v>
      </c>
    </row>
    <row r="71" spans="1:8" ht="15">
      <c r="A71" s="28" t="s">
        <v>120</v>
      </c>
      <c r="B71" s="16">
        <v>213.75</v>
      </c>
      <c r="C71" s="17">
        <v>42545</v>
      </c>
      <c r="D71" s="17">
        <v>42529</v>
      </c>
      <c r="E71" s="17"/>
      <c r="F71" s="17"/>
      <c r="G71" s="1">
        <f t="shared" si="2"/>
        <v>-16</v>
      </c>
      <c r="H71" s="16">
        <f t="shared" si="3"/>
        <v>-3420</v>
      </c>
    </row>
    <row r="72" spans="1:8" ht="15">
      <c r="A72" s="28" t="s">
        <v>121</v>
      </c>
      <c r="B72" s="16">
        <v>99</v>
      </c>
      <c r="C72" s="17">
        <v>42551</v>
      </c>
      <c r="D72" s="17">
        <v>42529</v>
      </c>
      <c r="E72" s="17"/>
      <c r="F72" s="17"/>
      <c r="G72" s="1">
        <f t="shared" si="2"/>
        <v>-22</v>
      </c>
      <c r="H72" s="16">
        <f t="shared" si="3"/>
        <v>-2178</v>
      </c>
    </row>
    <row r="73" spans="1:8" ht="15">
      <c r="A73" s="28" t="s">
        <v>122</v>
      </c>
      <c r="B73" s="16">
        <v>163.11</v>
      </c>
      <c r="C73" s="17">
        <v>42552</v>
      </c>
      <c r="D73" s="17">
        <v>42529</v>
      </c>
      <c r="E73" s="17"/>
      <c r="F73" s="17"/>
      <c r="G73" s="1">
        <f t="shared" si="2"/>
        <v>-23</v>
      </c>
      <c r="H73" s="16">
        <f t="shared" si="3"/>
        <v>-3751.53</v>
      </c>
    </row>
    <row r="74" spans="1:8" ht="15">
      <c r="A74" s="28" t="s">
        <v>123</v>
      </c>
      <c r="B74" s="16">
        <v>1099</v>
      </c>
      <c r="C74" s="17">
        <v>42552</v>
      </c>
      <c r="D74" s="17">
        <v>42529</v>
      </c>
      <c r="E74" s="17"/>
      <c r="F74" s="17"/>
      <c r="G74" s="1">
        <f t="shared" si="2"/>
        <v>-23</v>
      </c>
      <c r="H74" s="16">
        <f t="shared" si="3"/>
        <v>-25277</v>
      </c>
    </row>
    <row r="75" spans="1:8" ht="15">
      <c r="A75" s="28" t="s">
        <v>124</v>
      </c>
      <c r="B75" s="16">
        <v>121.14</v>
      </c>
      <c r="C75" s="17">
        <v>42558</v>
      </c>
      <c r="D75" s="17">
        <v>42529</v>
      </c>
      <c r="E75" s="17"/>
      <c r="F75" s="17"/>
      <c r="G75" s="1">
        <f t="shared" si="2"/>
        <v>-29</v>
      </c>
      <c r="H75" s="16">
        <f t="shared" si="3"/>
        <v>-3513.06</v>
      </c>
    </row>
    <row r="76" spans="1:8" ht="15">
      <c r="A76" s="28" t="s">
        <v>125</v>
      </c>
      <c r="B76" s="16">
        <v>65.4</v>
      </c>
      <c r="C76" s="17">
        <v>42559</v>
      </c>
      <c r="D76" s="17">
        <v>42529</v>
      </c>
      <c r="E76" s="17"/>
      <c r="F76" s="17"/>
      <c r="G76" s="1">
        <f t="shared" si="2"/>
        <v>-30</v>
      </c>
      <c r="H76" s="16">
        <f t="shared" si="3"/>
        <v>-1962.0000000000002</v>
      </c>
    </row>
    <row r="77" spans="1:8" ht="15">
      <c r="A77" s="28" t="s">
        <v>76</v>
      </c>
      <c r="B77" s="16">
        <v>0</v>
      </c>
      <c r="C77" s="17">
        <v>42497</v>
      </c>
      <c r="D77" s="17">
        <v>42544</v>
      </c>
      <c r="E77" s="17"/>
      <c r="F77" s="17"/>
      <c r="G77" s="1">
        <f t="shared" si="2"/>
        <v>47</v>
      </c>
      <c r="H77" s="16">
        <f t="shared" si="3"/>
        <v>0</v>
      </c>
    </row>
    <row r="78" spans="1:8" ht="15">
      <c r="A78" s="28" t="s">
        <v>126</v>
      </c>
      <c r="B78" s="16">
        <v>838.84</v>
      </c>
      <c r="C78" s="17">
        <v>42561</v>
      </c>
      <c r="D78" s="17">
        <v>42544</v>
      </c>
      <c r="E78" s="17"/>
      <c r="F78" s="17"/>
      <c r="G78" s="1">
        <f t="shared" si="2"/>
        <v>-17</v>
      </c>
      <c r="H78" s="16">
        <f t="shared" si="3"/>
        <v>-14260.28</v>
      </c>
    </row>
    <row r="79" spans="1:8" ht="15">
      <c r="A79" s="28" t="s">
        <v>127</v>
      </c>
      <c r="B79" s="16">
        <v>119.9</v>
      </c>
      <c r="C79" s="17">
        <v>42561</v>
      </c>
      <c r="D79" s="17">
        <v>42544</v>
      </c>
      <c r="E79" s="17"/>
      <c r="F79" s="17"/>
      <c r="G79" s="1">
        <f t="shared" si="2"/>
        <v>-17</v>
      </c>
      <c r="H79" s="16">
        <f t="shared" si="3"/>
        <v>-2038.3000000000002</v>
      </c>
    </row>
    <row r="80" spans="1:8" ht="15">
      <c r="A80" s="28" t="s">
        <v>128</v>
      </c>
      <c r="B80" s="16">
        <v>100.68</v>
      </c>
      <c r="C80" s="17">
        <v>42561</v>
      </c>
      <c r="D80" s="17">
        <v>42544</v>
      </c>
      <c r="E80" s="17"/>
      <c r="F80" s="17"/>
      <c r="G80" s="1">
        <f t="shared" si="2"/>
        <v>-17</v>
      </c>
      <c r="H80" s="16">
        <f t="shared" si="3"/>
        <v>-1711.5600000000002</v>
      </c>
    </row>
    <row r="81" spans="1:8" ht="15">
      <c r="A81" s="28" t="s">
        <v>75</v>
      </c>
      <c r="B81" s="16">
        <v>0</v>
      </c>
      <c r="C81" s="17">
        <v>42497</v>
      </c>
      <c r="D81" s="17">
        <v>42544</v>
      </c>
      <c r="E81" s="17"/>
      <c r="F81" s="17"/>
      <c r="G81" s="1">
        <f t="shared" si="2"/>
        <v>47</v>
      </c>
      <c r="H81" s="16">
        <f t="shared" si="3"/>
        <v>0</v>
      </c>
    </row>
    <row r="82" spans="1:8" ht="15">
      <c r="A82" s="28" t="s">
        <v>129</v>
      </c>
      <c r="B82" s="16">
        <v>330.02</v>
      </c>
      <c r="C82" s="17">
        <v>42561</v>
      </c>
      <c r="D82" s="17">
        <v>42544</v>
      </c>
      <c r="E82" s="17"/>
      <c r="F82" s="17"/>
      <c r="G82" s="1">
        <f t="shared" si="2"/>
        <v>-17</v>
      </c>
      <c r="H82" s="16">
        <f t="shared" si="3"/>
        <v>-5610.34</v>
      </c>
    </row>
    <row r="83" spans="1:8" ht="15">
      <c r="A83" s="28" t="s">
        <v>71</v>
      </c>
      <c r="B83" s="16">
        <v>0</v>
      </c>
      <c r="C83" s="17">
        <v>42497</v>
      </c>
      <c r="D83" s="17">
        <v>42544</v>
      </c>
      <c r="E83" s="17"/>
      <c r="F83" s="17"/>
      <c r="G83" s="1">
        <f t="shared" si="2"/>
        <v>47</v>
      </c>
      <c r="H83" s="16">
        <f t="shared" si="3"/>
        <v>0</v>
      </c>
    </row>
    <row r="84" spans="1:8" ht="15">
      <c r="A84" s="28" t="s">
        <v>73</v>
      </c>
      <c r="B84" s="16">
        <v>0</v>
      </c>
      <c r="C84" s="17">
        <v>42497</v>
      </c>
      <c r="D84" s="17">
        <v>42544</v>
      </c>
      <c r="E84" s="17"/>
      <c r="F84" s="17"/>
      <c r="G84" s="1">
        <f t="shared" si="2"/>
        <v>47</v>
      </c>
      <c r="H84" s="16">
        <f t="shared" si="3"/>
        <v>0</v>
      </c>
    </row>
    <row r="85" spans="1:8" ht="15">
      <c r="A85" s="28" t="s">
        <v>72</v>
      </c>
      <c r="B85" s="16">
        <v>0</v>
      </c>
      <c r="C85" s="17">
        <v>42497</v>
      </c>
      <c r="D85" s="17">
        <v>42544</v>
      </c>
      <c r="E85" s="17"/>
      <c r="F85" s="17"/>
      <c r="G85" s="1">
        <f t="shared" si="2"/>
        <v>47</v>
      </c>
      <c r="H85" s="16">
        <f t="shared" si="3"/>
        <v>0</v>
      </c>
    </row>
    <row r="86" spans="1:8" ht="15">
      <c r="A86" s="28" t="s">
        <v>74</v>
      </c>
      <c r="B86" s="16">
        <v>0</v>
      </c>
      <c r="C86" s="17">
        <v>42497</v>
      </c>
      <c r="D86" s="17">
        <v>42544</v>
      </c>
      <c r="E86" s="17"/>
      <c r="F86" s="17"/>
      <c r="G86" s="1">
        <f t="shared" si="2"/>
        <v>47</v>
      </c>
      <c r="H86" s="16">
        <f t="shared" si="3"/>
        <v>0</v>
      </c>
    </row>
    <row r="87" spans="1:8" ht="15">
      <c r="A87" s="28" t="s">
        <v>70</v>
      </c>
      <c r="B87" s="16">
        <v>0</v>
      </c>
      <c r="C87" s="17">
        <v>42497</v>
      </c>
      <c r="D87" s="17">
        <v>42544</v>
      </c>
      <c r="E87" s="17"/>
      <c r="F87" s="17"/>
      <c r="G87" s="1">
        <f t="shared" si="2"/>
        <v>47</v>
      </c>
      <c r="H87" s="16">
        <f t="shared" si="3"/>
        <v>0</v>
      </c>
    </row>
    <row r="88" spans="1:8" ht="15">
      <c r="A88" s="28" t="s">
        <v>69</v>
      </c>
      <c r="B88" s="16">
        <v>0</v>
      </c>
      <c r="C88" s="17">
        <v>42497</v>
      </c>
      <c r="D88" s="17">
        <v>42544</v>
      </c>
      <c r="E88" s="17"/>
      <c r="F88" s="17"/>
      <c r="G88" s="1">
        <f t="shared" si="2"/>
        <v>47</v>
      </c>
      <c r="H88" s="16">
        <f t="shared" si="3"/>
        <v>0</v>
      </c>
    </row>
    <row r="89" spans="1:8" ht="15">
      <c r="A89" s="28" t="s">
        <v>68</v>
      </c>
      <c r="B89" s="16">
        <v>0</v>
      </c>
      <c r="C89" s="17">
        <v>42497</v>
      </c>
      <c r="D89" s="17">
        <v>42544</v>
      </c>
      <c r="E89" s="17"/>
      <c r="F89" s="17"/>
      <c r="G89" s="1">
        <f t="shared" si="2"/>
        <v>47</v>
      </c>
      <c r="H89" s="16">
        <f t="shared" si="3"/>
        <v>0</v>
      </c>
    </row>
    <row r="90" spans="1:8" ht="15">
      <c r="A90" s="28" t="s">
        <v>128</v>
      </c>
      <c r="B90" s="16">
        <v>381.89</v>
      </c>
      <c r="C90" s="17">
        <v>42561</v>
      </c>
      <c r="D90" s="17">
        <v>42544</v>
      </c>
      <c r="E90" s="17"/>
      <c r="F90" s="17"/>
      <c r="G90" s="1">
        <f t="shared" si="2"/>
        <v>-17</v>
      </c>
      <c r="H90" s="16">
        <f t="shared" si="3"/>
        <v>-6492.13</v>
      </c>
    </row>
    <row r="91" spans="1:8" ht="15">
      <c r="A91" s="28" t="s">
        <v>130</v>
      </c>
      <c r="B91" s="16">
        <v>3729.09</v>
      </c>
      <c r="C91" s="17">
        <v>42559</v>
      </c>
      <c r="D91" s="17">
        <v>42544</v>
      </c>
      <c r="E91" s="17"/>
      <c r="F91" s="17"/>
      <c r="G91" s="1">
        <f t="shared" si="2"/>
        <v>-15</v>
      </c>
      <c r="H91" s="16">
        <f t="shared" si="3"/>
        <v>-55936.350000000006</v>
      </c>
    </row>
    <row r="92" spans="1:8" ht="15">
      <c r="A92" s="28" t="s">
        <v>131</v>
      </c>
      <c r="B92" s="16">
        <v>54.1</v>
      </c>
      <c r="C92" s="17">
        <v>42571</v>
      </c>
      <c r="D92" s="17">
        <v>42544</v>
      </c>
      <c r="E92" s="17"/>
      <c r="F92" s="17"/>
      <c r="G92" s="1">
        <f t="shared" si="2"/>
        <v>-27</v>
      </c>
      <c r="H92" s="16">
        <f t="shared" si="3"/>
        <v>-1460.7</v>
      </c>
    </row>
    <row r="93" spans="1:8" ht="15">
      <c r="A93" s="28" t="s">
        <v>131</v>
      </c>
      <c r="B93" s="16">
        <v>0</v>
      </c>
      <c r="C93" s="17">
        <v>42571</v>
      </c>
      <c r="D93" s="17">
        <v>42544</v>
      </c>
      <c r="E93" s="17"/>
      <c r="F93" s="17"/>
      <c r="G93" s="1">
        <f t="shared" si="2"/>
        <v>-27</v>
      </c>
      <c r="H93" s="16">
        <f t="shared" si="3"/>
        <v>0</v>
      </c>
    </row>
    <row r="94" spans="1:8" ht="15">
      <c r="A94" s="28" t="s">
        <v>132</v>
      </c>
      <c r="B94" s="16">
        <v>204.1</v>
      </c>
      <c r="C94" s="17">
        <v>42571</v>
      </c>
      <c r="D94" s="17">
        <v>42544</v>
      </c>
      <c r="E94" s="17"/>
      <c r="F94" s="17"/>
      <c r="G94" s="1">
        <f t="shared" si="2"/>
        <v>-27</v>
      </c>
      <c r="H94" s="16">
        <f t="shared" si="3"/>
        <v>-5510.7</v>
      </c>
    </row>
    <row r="95" spans="1:8" ht="15">
      <c r="A95" s="28" t="s">
        <v>133</v>
      </c>
      <c r="B95" s="16">
        <v>488.88</v>
      </c>
      <c r="C95" s="17">
        <v>42566</v>
      </c>
      <c r="D95" s="17">
        <v>42544</v>
      </c>
      <c r="E95" s="17"/>
      <c r="F95" s="17"/>
      <c r="G95" s="1">
        <f t="shared" si="2"/>
        <v>-22</v>
      </c>
      <c r="H95" s="16">
        <f t="shared" si="3"/>
        <v>-10755.36</v>
      </c>
    </row>
    <row r="96" spans="1:8" ht="15">
      <c r="A96" s="28" t="s">
        <v>134</v>
      </c>
      <c r="B96" s="16">
        <v>10202</v>
      </c>
      <c r="C96" s="17">
        <v>42566</v>
      </c>
      <c r="D96" s="17">
        <v>42544</v>
      </c>
      <c r="E96" s="17"/>
      <c r="F96" s="17"/>
      <c r="G96" s="1">
        <f t="shared" si="2"/>
        <v>-22</v>
      </c>
      <c r="H96" s="16">
        <f t="shared" si="3"/>
        <v>-224444</v>
      </c>
    </row>
    <row r="97" spans="1:8" ht="15">
      <c r="A97" s="28" t="s">
        <v>135</v>
      </c>
      <c r="B97" s="16">
        <v>630</v>
      </c>
      <c r="C97" s="17">
        <v>42571</v>
      </c>
      <c r="D97" s="17">
        <v>42544</v>
      </c>
      <c r="E97" s="17"/>
      <c r="F97" s="17"/>
      <c r="G97" s="1">
        <f t="shared" si="2"/>
        <v>-27</v>
      </c>
      <c r="H97" s="16">
        <f t="shared" si="3"/>
        <v>-17010</v>
      </c>
    </row>
    <row r="98" spans="1:8" ht="15">
      <c r="A98" s="28" t="s">
        <v>136</v>
      </c>
      <c r="B98" s="16">
        <v>560</v>
      </c>
      <c r="C98" s="17">
        <v>42572</v>
      </c>
      <c r="D98" s="17">
        <v>42544</v>
      </c>
      <c r="E98" s="17"/>
      <c r="F98" s="17"/>
      <c r="G98" s="1">
        <f t="shared" si="2"/>
        <v>-28</v>
      </c>
      <c r="H98" s="16">
        <f t="shared" si="3"/>
        <v>-15680</v>
      </c>
    </row>
    <row r="99" spans="1:8" ht="15">
      <c r="A99" s="28" t="s">
        <v>137</v>
      </c>
      <c r="B99" s="16">
        <v>3150</v>
      </c>
      <c r="C99" s="17">
        <v>42574</v>
      </c>
      <c r="D99" s="17">
        <v>42549</v>
      </c>
      <c r="E99" s="17"/>
      <c r="F99" s="17"/>
      <c r="G99" s="1">
        <f t="shared" si="2"/>
        <v>-25</v>
      </c>
      <c r="H99" s="16">
        <f t="shared" si="3"/>
        <v>-78750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10829.27</v>
      </c>
      <c r="C1">
        <f>COUNTA(A4:A203)</f>
        <v>18</v>
      </c>
      <c r="G1" s="20">
        <f>IF(B1&lt;&gt;0,H1/B1,0)</f>
        <v>-23.69034200827941</v>
      </c>
      <c r="H1" s="19">
        <f>SUM(H4:H195)</f>
        <v>-256549.10999999996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138</v>
      </c>
      <c r="B4" s="16">
        <v>260</v>
      </c>
      <c r="C4" s="17">
        <v>42575</v>
      </c>
      <c r="D4" s="17">
        <v>42557</v>
      </c>
      <c r="E4" s="17"/>
      <c r="F4" s="17"/>
      <c r="G4" s="1">
        <f>D4-C4-(F4-E4)</f>
        <v>-18</v>
      </c>
      <c r="H4" s="16">
        <f>B4*G4</f>
        <v>-4680</v>
      </c>
    </row>
    <row r="5" spans="1:8" ht="15">
      <c r="A5" s="28" t="s">
        <v>139</v>
      </c>
      <c r="B5" s="16">
        <v>335.6</v>
      </c>
      <c r="C5" s="17">
        <v>42586</v>
      </c>
      <c r="D5" s="17">
        <v>42557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-9732.400000000001</v>
      </c>
    </row>
    <row r="6" spans="1:8" ht="15">
      <c r="A6" s="28" t="s">
        <v>140</v>
      </c>
      <c r="B6" s="16">
        <v>907.98</v>
      </c>
      <c r="C6" s="17">
        <v>42586</v>
      </c>
      <c r="D6" s="17">
        <v>42557</v>
      </c>
      <c r="E6" s="17"/>
      <c r="F6" s="17"/>
      <c r="G6" s="1">
        <f t="shared" si="0"/>
        <v>-29</v>
      </c>
      <c r="H6" s="16">
        <f t="shared" si="1"/>
        <v>-26331.420000000002</v>
      </c>
    </row>
    <row r="7" spans="1:8" ht="15">
      <c r="A7" s="28" t="s">
        <v>141</v>
      </c>
      <c r="B7" s="16">
        <v>2940</v>
      </c>
      <c r="C7" s="17">
        <v>42588</v>
      </c>
      <c r="D7" s="17">
        <v>42559</v>
      </c>
      <c r="E7" s="17"/>
      <c r="F7" s="17"/>
      <c r="G7" s="1">
        <f t="shared" si="0"/>
        <v>-29</v>
      </c>
      <c r="H7" s="16">
        <f t="shared" si="1"/>
        <v>-85260</v>
      </c>
    </row>
    <row r="8" spans="1:8" ht="15">
      <c r="A8" s="28" t="s">
        <v>142</v>
      </c>
      <c r="B8" s="16">
        <v>916.99</v>
      </c>
      <c r="C8" s="17">
        <v>42588</v>
      </c>
      <c r="D8" s="17">
        <v>42559</v>
      </c>
      <c r="E8" s="17"/>
      <c r="F8" s="17"/>
      <c r="G8" s="1">
        <f t="shared" si="0"/>
        <v>-29</v>
      </c>
      <c r="H8" s="16">
        <f t="shared" si="1"/>
        <v>-26592.71</v>
      </c>
    </row>
    <row r="9" spans="1:8" ht="15">
      <c r="A9" s="28" t="s">
        <v>143</v>
      </c>
      <c r="B9" s="16">
        <v>126.8</v>
      </c>
      <c r="C9" s="17">
        <v>42588</v>
      </c>
      <c r="D9" s="17">
        <v>42619</v>
      </c>
      <c r="E9" s="17"/>
      <c r="F9" s="17"/>
      <c r="G9" s="1">
        <f t="shared" si="0"/>
        <v>31</v>
      </c>
      <c r="H9" s="16">
        <f t="shared" si="1"/>
        <v>3930.7999999999997</v>
      </c>
    </row>
    <row r="10" spans="1:8" ht="15">
      <c r="A10" s="28" t="s">
        <v>144</v>
      </c>
      <c r="B10" s="16">
        <v>359.09</v>
      </c>
      <c r="C10" s="17">
        <v>42638</v>
      </c>
      <c r="D10" s="17">
        <v>42619</v>
      </c>
      <c r="E10" s="17"/>
      <c r="F10" s="17"/>
      <c r="G10" s="1">
        <f t="shared" si="0"/>
        <v>-19</v>
      </c>
      <c r="H10" s="16">
        <f t="shared" si="1"/>
        <v>-6822.709999999999</v>
      </c>
    </row>
    <row r="11" spans="1:8" ht="15">
      <c r="A11" s="28" t="s">
        <v>145</v>
      </c>
      <c r="B11" s="16">
        <v>39.39</v>
      </c>
      <c r="C11" s="17">
        <v>42588</v>
      </c>
      <c r="D11" s="17">
        <v>42619</v>
      </c>
      <c r="E11" s="17"/>
      <c r="F11" s="17"/>
      <c r="G11" s="1">
        <f t="shared" si="0"/>
        <v>31</v>
      </c>
      <c r="H11" s="16">
        <f t="shared" si="1"/>
        <v>1221.09</v>
      </c>
    </row>
    <row r="12" spans="1:8" ht="15">
      <c r="A12" s="28" t="s">
        <v>146</v>
      </c>
      <c r="B12" s="16">
        <v>45.73</v>
      </c>
      <c r="C12" s="17">
        <v>42638</v>
      </c>
      <c r="D12" s="17">
        <v>42619</v>
      </c>
      <c r="E12" s="17"/>
      <c r="F12" s="17"/>
      <c r="G12" s="1">
        <f t="shared" si="0"/>
        <v>-19</v>
      </c>
      <c r="H12" s="16">
        <f t="shared" si="1"/>
        <v>-868.8699999999999</v>
      </c>
    </row>
    <row r="13" spans="1:8" ht="15">
      <c r="A13" s="28" t="s">
        <v>147</v>
      </c>
      <c r="B13" s="16">
        <v>33.13</v>
      </c>
      <c r="C13" s="17">
        <v>42648</v>
      </c>
      <c r="D13" s="17">
        <v>42619</v>
      </c>
      <c r="E13" s="17"/>
      <c r="F13" s="17"/>
      <c r="G13" s="1">
        <f t="shared" si="0"/>
        <v>-29</v>
      </c>
      <c r="H13" s="16">
        <f t="shared" si="1"/>
        <v>-960.7700000000001</v>
      </c>
    </row>
    <row r="14" spans="1:8" ht="15">
      <c r="A14" s="28" t="s">
        <v>148</v>
      </c>
      <c r="B14" s="16">
        <v>262</v>
      </c>
      <c r="C14" s="17">
        <v>42638</v>
      </c>
      <c r="D14" s="17">
        <v>42619</v>
      </c>
      <c r="E14" s="17"/>
      <c r="F14" s="17"/>
      <c r="G14" s="1">
        <f t="shared" si="0"/>
        <v>-19</v>
      </c>
      <c r="H14" s="16">
        <f t="shared" si="1"/>
        <v>-4978</v>
      </c>
    </row>
    <row r="15" spans="1:8" ht="15">
      <c r="A15" s="28" t="s">
        <v>149</v>
      </c>
      <c r="B15" s="16">
        <v>120</v>
      </c>
      <c r="C15" s="17">
        <v>42624</v>
      </c>
      <c r="D15" s="17">
        <v>42619</v>
      </c>
      <c r="E15" s="17"/>
      <c r="F15" s="17"/>
      <c r="G15" s="1">
        <f t="shared" si="0"/>
        <v>-5</v>
      </c>
      <c r="H15" s="16">
        <f t="shared" si="1"/>
        <v>-600</v>
      </c>
    </row>
    <row r="16" spans="1:8" ht="15">
      <c r="A16" s="28" t="s">
        <v>150</v>
      </c>
      <c r="B16" s="16">
        <v>175.75</v>
      </c>
      <c r="C16" s="17">
        <v>42648</v>
      </c>
      <c r="D16" s="17">
        <v>42619</v>
      </c>
      <c r="E16" s="17"/>
      <c r="F16" s="17"/>
      <c r="G16" s="1">
        <f t="shared" si="0"/>
        <v>-29</v>
      </c>
      <c r="H16" s="16">
        <f t="shared" si="1"/>
        <v>-5096.75</v>
      </c>
    </row>
    <row r="17" spans="1:8" ht="15">
      <c r="A17" s="28" t="s">
        <v>151</v>
      </c>
      <c r="B17" s="16">
        <v>1531.1</v>
      </c>
      <c r="C17" s="17">
        <v>42642</v>
      </c>
      <c r="D17" s="17">
        <v>42619</v>
      </c>
      <c r="E17" s="17"/>
      <c r="F17" s="17"/>
      <c r="G17" s="1">
        <f t="shared" si="0"/>
        <v>-23</v>
      </c>
      <c r="H17" s="16">
        <f t="shared" si="1"/>
        <v>-35215.299999999996</v>
      </c>
    </row>
    <row r="18" spans="1:8" ht="15">
      <c r="A18" s="28" t="s">
        <v>152</v>
      </c>
      <c r="B18" s="16">
        <v>1770.52</v>
      </c>
      <c r="C18" s="17">
        <v>42642</v>
      </c>
      <c r="D18" s="17">
        <v>42619</v>
      </c>
      <c r="E18" s="17"/>
      <c r="F18" s="17"/>
      <c r="G18" s="1">
        <f t="shared" si="0"/>
        <v>-23</v>
      </c>
      <c r="H18" s="16">
        <f t="shared" si="1"/>
        <v>-40721.96</v>
      </c>
    </row>
    <row r="19" spans="1:8" ht="15">
      <c r="A19" s="28" t="s">
        <v>153</v>
      </c>
      <c r="B19" s="16">
        <v>640</v>
      </c>
      <c r="C19" s="17">
        <v>42624</v>
      </c>
      <c r="D19" s="17">
        <v>42619</v>
      </c>
      <c r="E19" s="17"/>
      <c r="F19" s="17"/>
      <c r="G19" s="1">
        <f t="shared" si="0"/>
        <v>-5</v>
      </c>
      <c r="H19" s="16">
        <f t="shared" si="1"/>
        <v>-3200</v>
      </c>
    </row>
    <row r="20" spans="1:8" ht="15">
      <c r="A20" s="28" t="s">
        <v>154</v>
      </c>
      <c r="B20" s="16">
        <v>28.69</v>
      </c>
      <c r="C20" s="17">
        <v>42638</v>
      </c>
      <c r="D20" s="17">
        <v>42619</v>
      </c>
      <c r="E20" s="17"/>
      <c r="F20" s="17"/>
      <c r="G20" s="1">
        <f t="shared" si="0"/>
        <v>-19</v>
      </c>
      <c r="H20" s="16">
        <f t="shared" si="1"/>
        <v>-545.11</v>
      </c>
    </row>
    <row r="21" spans="1:8" ht="15">
      <c r="A21" s="28" t="s">
        <v>155</v>
      </c>
      <c r="B21" s="16">
        <v>336.5</v>
      </c>
      <c r="C21" s="17">
        <v>42652</v>
      </c>
      <c r="D21" s="17">
        <v>42622</v>
      </c>
      <c r="E21" s="17"/>
      <c r="F21" s="17"/>
      <c r="G21" s="1">
        <f t="shared" si="0"/>
        <v>-30</v>
      </c>
      <c r="H21" s="16">
        <f t="shared" si="1"/>
        <v>-10095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15233.910000000003</v>
      </c>
      <c r="C1">
        <f>COUNTA(A4:A203)</f>
        <v>29</v>
      </c>
      <c r="G1" s="20">
        <f>IF(B1&lt;&gt;0,H1/B1,0)</f>
        <v>-19.26938389422019</v>
      </c>
      <c r="H1" s="19">
        <f>SUM(H4:H195)</f>
        <v>-293548.06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156</v>
      </c>
      <c r="B4" s="16">
        <v>398.88</v>
      </c>
      <c r="C4" s="17">
        <v>42677</v>
      </c>
      <c r="D4" s="17">
        <v>42650</v>
      </c>
      <c r="E4" s="17"/>
      <c r="F4" s="17"/>
      <c r="G4" s="1">
        <f>D4-C4-(F4-E4)</f>
        <v>-27</v>
      </c>
      <c r="H4" s="16">
        <f>B4*G4</f>
        <v>-10769.76</v>
      </c>
    </row>
    <row r="5" spans="1:8" ht="15">
      <c r="A5" s="28" t="s">
        <v>157</v>
      </c>
      <c r="B5" s="16">
        <v>4313.31</v>
      </c>
      <c r="C5" s="17">
        <v>42677</v>
      </c>
      <c r="D5" s="17">
        <v>42650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-116459.37000000001</v>
      </c>
    </row>
    <row r="6" spans="1:8" ht="15">
      <c r="A6" s="28" t="s">
        <v>158</v>
      </c>
      <c r="B6" s="16">
        <v>53.42</v>
      </c>
      <c r="C6" s="17">
        <v>42677</v>
      </c>
      <c r="D6" s="17">
        <v>42650</v>
      </c>
      <c r="E6" s="17"/>
      <c r="F6" s="17"/>
      <c r="G6" s="1">
        <f t="shared" si="0"/>
        <v>-27</v>
      </c>
      <c r="H6" s="16">
        <f t="shared" si="1"/>
        <v>-1442.3400000000001</v>
      </c>
    </row>
    <row r="7" spans="1:8" ht="15">
      <c r="A7" s="28" t="s">
        <v>159</v>
      </c>
      <c r="B7" s="16">
        <v>3909.5</v>
      </c>
      <c r="C7" s="17">
        <v>42677</v>
      </c>
      <c r="D7" s="17">
        <v>42650</v>
      </c>
      <c r="E7" s="17"/>
      <c r="F7" s="17"/>
      <c r="G7" s="1">
        <f t="shared" si="0"/>
        <v>-27</v>
      </c>
      <c r="H7" s="16">
        <f t="shared" si="1"/>
        <v>-105556.5</v>
      </c>
    </row>
    <row r="8" spans="1:8" ht="15">
      <c r="A8" s="28" t="s">
        <v>160</v>
      </c>
      <c r="B8" s="16">
        <v>118</v>
      </c>
      <c r="C8" s="17">
        <v>42588</v>
      </c>
      <c r="D8" s="17">
        <v>42650</v>
      </c>
      <c r="E8" s="17"/>
      <c r="F8" s="17"/>
      <c r="G8" s="1">
        <f t="shared" si="0"/>
        <v>62</v>
      </c>
      <c r="H8" s="16">
        <f t="shared" si="1"/>
        <v>7316</v>
      </c>
    </row>
    <row r="9" spans="1:8" ht="15">
      <c r="A9" s="28" t="s">
        <v>160</v>
      </c>
      <c r="B9" s="16">
        <v>0</v>
      </c>
      <c r="C9" s="17">
        <v>42588</v>
      </c>
      <c r="D9" s="17">
        <v>42650</v>
      </c>
      <c r="E9" s="17"/>
      <c r="F9" s="17"/>
      <c r="G9" s="1">
        <f t="shared" si="0"/>
        <v>62</v>
      </c>
      <c r="H9" s="16">
        <f t="shared" si="1"/>
        <v>0</v>
      </c>
    </row>
    <row r="10" spans="1:8" ht="15">
      <c r="A10" s="28" t="s">
        <v>161</v>
      </c>
      <c r="B10" s="16">
        <v>1000</v>
      </c>
      <c r="C10" s="17">
        <v>42679</v>
      </c>
      <c r="D10" s="17">
        <v>42650</v>
      </c>
      <c r="E10" s="17"/>
      <c r="F10" s="17"/>
      <c r="G10" s="1">
        <f t="shared" si="0"/>
        <v>-29</v>
      </c>
      <c r="H10" s="16">
        <f t="shared" si="1"/>
        <v>-29000</v>
      </c>
    </row>
    <row r="11" spans="1:8" ht="15">
      <c r="A11" s="28" t="s">
        <v>162</v>
      </c>
      <c r="B11" s="16">
        <v>226.45</v>
      </c>
      <c r="C11" s="17">
        <v>42679</v>
      </c>
      <c r="D11" s="17">
        <v>42650</v>
      </c>
      <c r="E11" s="17"/>
      <c r="F11" s="17"/>
      <c r="G11" s="1">
        <f t="shared" si="0"/>
        <v>-29</v>
      </c>
      <c r="H11" s="16">
        <f t="shared" si="1"/>
        <v>-6567.049999999999</v>
      </c>
    </row>
    <row r="12" spans="1:8" ht="15">
      <c r="A12" s="28" t="s">
        <v>162</v>
      </c>
      <c r="B12" s="16">
        <v>0</v>
      </c>
      <c r="C12" s="17">
        <v>42679</v>
      </c>
      <c r="D12" s="17">
        <v>42650</v>
      </c>
      <c r="E12" s="17"/>
      <c r="F12" s="17"/>
      <c r="G12" s="1">
        <f t="shared" si="0"/>
        <v>-29</v>
      </c>
      <c r="H12" s="16">
        <f t="shared" si="1"/>
        <v>0</v>
      </c>
    </row>
    <row r="13" spans="1:8" ht="15">
      <c r="A13" s="28" t="s">
        <v>163</v>
      </c>
      <c r="B13" s="16">
        <v>273</v>
      </c>
      <c r="C13" s="17">
        <v>42677</v>
      </c>
      <c r="D13" s="17">
        <v>42650</v>
      </c>
      <c r="E13" s="17"/>
      <c r="F13" s="17"/>
      <c r="G13" s="1">
        <f t="shared" si="0"/>
        <v>-27</v>
      </c>
      <c r="H13" s="16">
        <f t="shared" si="1"/>
        <v>-7371</v>
      </c>
    </row>
    <row r="14" spans="1:8" ht="15">
      <c r="A14" s="28" t="s">
        <v>163</v>
      </c>
      <c r="B14" s="16">
        <v>0</v>
      </c>
      <c r="C14" s="17">
        <v>42677</v>
      </c>
      <c r="D14" s="17">
        <v>42650</v>
      </c>
      <c r="E14" s="17"/>
      <c r="F14" s="17"/>
      <c r="G14" s="1">
        <f t="shared" si="0"/>
        <v>-27</v>
      </c>
      <c r="H14" s="16">
        <f t="shared" si="1"/>
        <v>0</v>
      </c>
    </row>
    <row r="15" spans="1:8" ht="15">
      <c r="A15" s="28" t="s">
        <v>164</v>
      </c>
      <c r="B15" s="16">
        <v>135</v>
      </c>
      <c r="C15" s="17">
        <v>42677</v>
      </c>
      <c r="D15" s="17">
        <v>42650</v>
      </c>
      <c r="E15" s="17"/>
      <c r="F15" s="17"/>
      <c r="G15" s="1">
        <f t="shared" si="0"/>
        <v>-27</v>
      </c>
      <c r="H15" s="16">
        <f t="shared" si="1"/>
        <v>-3645</v>
      </c>
    </row>
    <row r="16" spans="1:8" ht="15">
      <c r="A16" s="28" t="s">
        <v>165</v>
      </c>
      <c r="B16" s="16">
        <v>69.6</v>
      </c>
      <c r="C16" s="17">
        <v>42670</v>
      </c>
      <c r="D16" s="17">
        <v>42650</v>
      </c>
      <c r="E16" s="17"/>
      <c r="F16" s="17"/>
      <c r="G16" s="1">
        <f t="shared" si="0"/>
        <v>-20</v>
      </c>
      <c r="H16" s="16">
        <f t="shared" si="1"/>
        <v>-1392</v>
      </c>
    </row>
    <row r="17" spans="1:8" ht="15">
      <c r="A17" s="28" t="s">
        <v>165</v>
      </c>
      <c r="B17" s="16">
        <v>0</v>
      </c>
      <c r="C17" s="17">
        <v>42670</v>
      </c>
      <c r="D17" s="17">
        <v>42650</v>
      </c>
      <c r="E17" s="17"/>
      <c r="F17" s="17"/>
      <c r="G17" s="1">
        <f t="shared" si="0"/>
        <v>-20</v>
      </c>
      <c r="H17" s="16">
        <f t="shared" si="1"/>
        <v>0</v>
      </c>
    </row>
    <row r="18" spans="1:8" ht="15">
      <c r="A18" s="28" t="s">
        <v>166</v>
      </c>
      <c r="B18" s="16">
        <v>14.72</v>
      </c>
      <c r="C18" s="17">
        <v>42677</v>
      </c>
      <c r="D18" s="17">
        <v>42650</v>
      </c>
      <c r="E18" s="17"/>
      <c r="F18" s="17"/>
      <c r="G18" s="1">
        <f t="shared" si="0"/>
        <v>-27</v>
      </c>
      <c r="H18" s="16">
        <f t="shared" si="1"/>
        <v>-397.44</v>
      </c>
    </row>
    <row r="19" spans="1:8" ht="15">
      <c r="A19" s="28" t="s">
        <v>167</v>
      </c>
      <c r="B19" s="16">
        <v>11.73</v>
      </c>
      <c r="C19" s="17">
        <v>42678</v>
      </c>
      <c r="D19" s="17">
        <v>42650</v>
      </c>
      <c r="E19" s="17"/>
      <c r="F19" s="17"/>
      <c r="G19" s="1">
        <f t="shared" si="0"/>
        <v>-28</v>
      </c>
      <c r="H19" s="16">
        <f t="shared" si="1"/>
        <v>-328.44</v>
      </c>
    </row>
    <row r="20" spans="1:8" ht="15">
      <c r="A20" s="28" t="s">
        <v>168</v>
      </c>
      <c r="B20" s="16">
        <v>72</v>
      </c>
      <c r="C20" s="17">
        <v>42670</v>
      </c>
      <c r="D20" s="17">
        <v>42650</v>
      </c>
      <c r="E20" s="17"/>
      <c r="F20" s="17"/>
      <c r="G20" s="1">
        <f t="shared" si="0"/>
        <v>-20</v>
      </c>
      <c r="H20" s="16">
        <f t="shared" si="1"/>
        <v>-1440</v>
      </c>
    </row>
    <row r="21" spans="1:8" ht="15">
      <c r="A21" s="28" t="s">
        <v>169</v>
      </c>
      <c r="B21" s="16">
        <v>297.44</v>
      </c>
      <c r="C21" s="17">
        <v>42642</v>
      </c>
      <c r="D21" s="17">
        <v>42650</v>
      </c>
      <c r="E21" s="17"/>
      <c r="F21" s="17"/>
      <c r="G21" s="1">
        <f t="shared" si="0"/>
        <v>8</v>
      </c>
      <c r="H21" s="16">
        <f t="shared" si="1"/>
        <v>2379.52</v>
      </c>
    </row>
    <row r="22" spans="1:8" ht="15">
      <c r="A22" s="28" t="s">
        <v>170</v>
      </c>
      <c r="B22" s="16">
        <v>2549.43</v>
      </c>
      <c r="C22" s="17">
        <v>42642</v>
      </c>
      <c r="D22" s="17">
        <v>42650</v>
      </c>
      <c r="E22" s="17"/>
      <c r="F22" s="17"/>
      <c r="G22" s="1">
        <f t="shared" si="0"/>
        <v>8</v>
      </c>
      <c r="H22" s="16">
        <f t="shared" si="1"/>
        <v>20395.44</v>
      </c>
    </row>
    <row r="23" spans="1:8" ht="15">
      <c r="A23" s="28" t="s">
        <v>171</v>
      </c>
      <c r="B23" s="16">
        <v>45.45</v>
      </c>
      <c r="C23" s="17">
        <v>42699</v>
      </c>
      <c r="D23" s="17">
        <v>42671</v>
      </c>
      <c r="E23" s="17"/>
      <c r="F23" s="17"/>
      <c r="G23" s="1">
        <f t="shared" si="0"/>
        <v>-28</v>
      </c>
      <c r="H23" s="16">
        <f t="shared" si="1"/>
        <v>-1272.6000000000001</v>
      </c>
    </row>
    <row r="24" spans="1:8" ht="15">
      <c r="A24" s="28" t="s">
        <v>171</v>
      </c>
      <c r="B24" s="16">
        <v>0</v>
      </c>
      <c r="C24" s="17">
        <v>42699</v>
      </c>
      <c r="D24" s="17">
        <v>42671</v>
      </c>
      <c r="E24" s="17"/>
      <c r="F24" s="17"/>
      <c r="G24" s="1">
        <f t="shared" si="0"/>
        <v>-28</v>
      </c>
      <c r="H24" s="16">
        <f t="shared" si="1"/>
        <v>0</v>
      </c>
    </row>
    <row r="25" spans="1:8" ht="15">
      <c r="A25" s="28" t="s">
        <v>172</v>
      </c>
      <c r="B25" s="16">
        <v>602.94</v>
      </c>
      <c r="C25" s="17">
        <v>42699</v>
      </c>
      <c r="D25" s="17">
        <v>42671</v>
      </c>
      <c r="E25" s="17"/>
      <c r="F25" s="17"/>
      <c r="G25" s="1">
        <f t="shared" si="0"/>
        <v>-28</v>
      </c>
      <c r="H25" s="16">
        <f t="shared" si="1"/>
        <v>-16882.32</v>
      </c>
    </row>
    <row r="26" spans="1:8" ht="15">
      <c r="A26" s="28" t="s">
        <v>172</v>
      </c>
      <c r="B26" s="16">
        <v>170.06</v>
      </c>
      <c r="C26" s="17">
        <v>42699</v>
      </c>
      <c r="D26" s="17">
        <v>42671</v>
      </c>
      <c r="E26" s="17"/>
      <c r="F26" s="17"/>
      <c r="G26" s="1">
        <f t="shared" si="0"/>
        <v>-28</v>
      </c>
      <c r="H26" s="16">
        <f t="shared" si="1"/>
        <v>-4761.68</v>
      </c>
    </row>
    <row r="27" spans="1:8" ht="15">
      <c r="A27" s="28" t="s">
        <v>173</v>
      </c>
      <c r="B27" s="16">
        <v>120</v>
      </c>
      <c r="C27" s="17">
        <v>42699</v>
      </c>
      <c r="D27" s="17">
        <v>42671</v>
      </c>
      <c r="E27" s="17"/>
      <c r="F27" s="17"/>
      <c r="G27" s="1">
        <f t="shared" si="0"/>
        <v>-28</v>
      </c>
      <c r="H27" s="16">
        <f t="shared" si="1"/>
        <v>-3360</v>
      </c>
    </row>
    <row r="28" spans="1:8" ht="15">
      <c r="A28" s="28" t="s">
        <v>173</v>
      </c>
      <c r="B28" s="16">
        <v>0</v>
      </c>
      <c r="C28" s="17">
        <v>42699</v>
      </c>
      <c r="D28" s="17">
        <v>42671</v>
      </c>
      <c r="E28" s="17"/>
      <c r="F28" s="17"/>
      <c r="G28" s="1">
        <f t="shared" si="0"/>
        <v>-28</v>
      </c>
      <c r="H28" s="16">
        <f t="shared" si="1"/>
        <v>0</v>
      </c>
    </row>
    <row r="29" spans="1:8" ht="15">
      <c r="A29" s="28" t="s">
        <v>174</v>
      </c>
      <c r="B29" s="16">
        <v>327.08</v>
      </c>
      <c r="C29" s="17">
        <v>42685</v>
      </c>
      <c r="D29" s="17">
        <v>42671</v>
      </c>
      <c r="E29" s="17"/>
      <c r="F29" s="17"/>
      <c r="G29" s="1">
        <f t="shared" si="0"/>
        <v>-14</v>
      </c>
      <c r="H29" s="16">
        <f t="shared" si="1"/>
        <v>-4579.12</v>
      </c>
    </row>
    <row r="30" spans="1:8" ht="15">
      <c r="A30" s="28" t="s">
        <v>174</v>
      </c>
      <c r="B30" s="16">
        <v>0</v>
      </c>
      <c r="C30" s="17">
        <v>42685</v>
      </c>
      <c r="D30" s="17">
        <v>42671</v>
      </c>
      <c r="E30" s="17"/>
      <c r="F30" s="17"/>
      <c r="G30" s="1">
        <f t="shared" si="0"/>
        <v>-14</v>
      </c>
      <c r="H30" s="16">
        <f t="shared" si="1"/>
        <v>0</v>
      </c>
    </row>
    <row r="31" spans="1:8" ht="15">
      <c r="A31" s="28" t="s">
        <v>175</v>
      </c>
      <c r="B31" s="16">
        <v>410.2</v>
      </c>
      <c r="C31" s="17">
        <v>42687</v>
      </c>
      <c r="D31" s="17">
        <v>42671</v>
      </c>
      <c r="E31" s="17"/>
      <c r="F31" s="17"/>
      <c r="G31" s="1">
        <f t="shared" si="0"/>
        <v>-16</v>
      </c>
      <c r="H31" s="16">
        <f t="shared" si="1"/>
        <v>-6563.2</v>
      </c>
    </row>
    <row r="32" spans="1:8" ht="15">
      <c r="A32" s="28" t="s">
        <v>175</v>
      </c>
      <c r="B32" s="16">
        <v>115.7</v>
      </c>
      <c r="C32" s="17">
        <v>42687</v>
      </c>
      <c r="D32" s="17">
        <v>42671</v>
      </c>
      <c r="E32" s="17"/>
      <c r="F32" s="17"/>
      <c r="G32" s="1">
        <f t="shared" si="0"/>
        <v>-16</v>
      </c>
      <c r="H32" s="16">
        <f t="shared" si="1"/>
        <v>-1851.2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2017-01-04T09:34:58Z</dcterms:modified>
  <cp:category/>
  <cp:version/>
  <cp:contentType/>
  <cp:contentStatus/>
</cp:coreProperties>
</file>